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ограми27-29 вичит\сесія\"/>
    </mc:Choice>
  </mc:AlternateContent>
  <xr:revisionPtr revIDLastSave="0" documentId="13_ncr:1_{3C9FFBBC-FC0B-40C8-96AA-DCA1CB613DB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Аркуш1" sheetId="1" r:id="rId1"/>
  </sheets>
  <definedNames>
    <definedName name="_xlnm.Print_Titles" localSheetId="0">Аркуш1!$12:$12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9" i="1" l="1"/>
  <c r="C50" i="1"/>
  <c r="D60" i="1"/>
  <c r="E60" i="1"/>
  <c r="F60" i="1"/>
  <c r="H60" i="1"/>
  <c r="K60" i="1"/>
  <c r="L60" i="1"/>
  <c r="C57" i="1"/>
  <c r="C56" i="1"/>
  <c r="C53" i="1"/>
  <c r="C54" i="1"/>
  <c r="C55" i="1"/>
  <c r="C52" i="1"/>
  <c r="H51" i="1"/>
  <c r="G51" i="1"/>
  <c r="H37" i="1"/>
  <c r="I37" i="1"/>
  <c r="G37" i="1"/>
  <c r="C41" i="1"/>
  <c r="H32" i="1"/>
  <c r="I32" i="1"/>
  <c r="G32" i="1"/>
  <c r="C35" i="1"/>
  <c r="H26" i="1"/>
  <c r="I26" i="1"/>
  <c r="G26" i="1"/>
  <c r="H19" i="1"/>
  <c r="I19" i="1"/>
  <c r="I60" i="1" s="1"/>
  <c r="G19" i="1"/>
  <c r="C21" i="1"/>
  <c r="C22" i="1"/>
  <c r="C23" i="1"/>
  <c r="C24" i="1"/>
  <c r="C20" i="1"/>
  <c r="H13" i="1"/>
  <c r="I13" i="1"/>
  <c r="C27" i="1"/>
  <c r="C58" i="1" l="1"/>
  <c r="C49" i="1"/>
  <c r="C48" i="1"/>
  <c r="C47" i="1"/>
  <c r="C46" i="1"/>
  <c r="C45" i="1"/>
  <c r="C44" i="1"/>
  <c r="C43" i="1"/>
  <c r="C31" i="1"/>
  <c r="C30" i="1"/>
  <c r="C26" i="1"/>
  <c r="C25" i="1"/>
  <c r="C32" i="1"/>
  <c r="C51" i="1"/>
  <c r="G13" i="1"/>
  <c r="G60" i="1" s="1"/>
  <c r="C39" i="1"/>
  <c r="C38" i="1"/>
  <c r="C36" i="1"/>
  <c r="C29" i="1"/>
  <c r="J19" i="1"/>
  <c r="C16" i="1"/>
  <c r="C15" i="1"/>
  <c r="C14" i="1"/>
  <c r="C18" i="1"/>
  <c r="C19" i="1" l="1"/>
  <c r="J60" i="1"/>
  <c r="C37" i="1"/>
  <c r="C13" i="1"/>
  <c r="C33" i="1"/>
  <c r="C34" i="1"/>
  <c r="C40" i="1"/>
  <c r="C42" i="1"/>
  <c r="C28" i="1"/>
  <c r="C17" i="1"/>
  <c r="C60" i="1" l="1"/>
</calcChain>
</file>

<file path=xl/sharedStrings.xml><?xml version="1.0" encoding="utf-8"?>
<sst xmlns="http://schemas.openxmlformats.org/spreadsheetml/2006/main" count="112" uniqueCount="105">
  <si>
    <t>1.1</t>
  </si>
  <si>
    <t>1.2</t>
  </si>
  <si>
    <t>1.3</t>
  </si>
  <si>
    <t>1.5</t>
  </si>
  <si>
    <t>2</t>
  </si>
  <si>
    <t>2.1</t>
  </si>
  <si>
    <t>2.2</t>
  </si>
  <si>
    <t>2.3</t>
  </si>
  <si>
    <t>2.4</t>
  </si>
  <si>
    <t>2.5</t>
  </si>
  <si>
    <t>3</t>
  </si>
  <si>
    <t>4</t>
  </si>
  <si>
    <t>4.1</t>
  </si>
  <si>
    <t>4.2</t>
  </si>
  <si>
    <t>5</t>
  </si>
  <si>
    <t>6</t>
  </si>
  <si>
    <t>7</t>
  </si>
  <si>
    <t>9</t>
  </si>
  <si>
    <t>7.1</t>
  </si>
  <si>
    <t>7.2</t>
  </si>
  <si>
    <t>11</t>
  </si>
  <si>
    <t>12</t>
  </si>
  <si>
    <t>13</t>
  </si>
  <si>
    <t>1.4</t>
  </si>
  <si>
    <t>Утримання міської лазні</t>
  </si>
  <si>
    <t>7.3</t>
  </si>
  <si>
    <t>Санітарна очистка території сільських населених пунктів Старокостянтинівської міської територіальної громади</t>
  </si>
  <si>
    <t>14</t>
  </si>
  <si>
    <t>15</t>
  </si>
  <si>
    <t>16</t>
  </si>
  <si>
    <t>8</t>
  </si>
  <si>
    <t>8.1</t>
  </si>
  <si>
    <t>8.2</t>
  </si>
  <si>
    <t>8.3</t>
  </si>
  <si>
    <t>8.4</t>
  </si>
  <si>
    <t xml:space="preserve"> </t>
  </si>
  <si>
    <t xml:space="preserve"> Санітарна очистка території міста</t>
  </si>
  <si>
    <t>Утримання  полігону твердих побутових відходів</t>
  </si>
  <si>
    <t xml:space="preserve"> Утримання  об’єктів дощової каналізації (очистка зливових колодязів, фільтрів, ремонт решіток, приміщення, вивіз намулу)</t>
  </si>
  <si>
    <t>Облаштування та утримання парку культури та відпочинку (санітарна очистка, частковий ремонт лавочок, урн, загорожі, різка аварійних дерев, кущів, косіння газонів)</t>
  </si>
  <si>
    <t>Ремонт будівлі адміністративного приміщення підприємства  (ремонт даху  з заміною покрівлі, утеплення стін, часткова заміна дверних та віконних пройомів, зовнішній косметичний ремонт)</t>
  </si>
  <si>
    <t>Покращення матеріально-технічної бази</t>
  </si>
  <si>
    <t>Реалізація  проєкту "Берегоукріплення берегів водосховища на річках Случ та Ікопоть з розчисткою та поглибленням в межах м. Старокостянтинів Хмельницької області"</t>
  </si>
  <si>
    <t xml:space="preserve">Будівництво комплексу з переробки твердих побутових відходів з елементами дегазації та рекультивація існуючого полігону видалення відходів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</si>
  <si>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</t>
  </si>
  <si>
    <t>17.1</t>
  </si>
  <si>
    <t>17.2</t>
  </si>
  <si>
    <t>№ з/п</t>
  </si>
  <si>
    <t>поточні роботи по ліквідації несанкціонованих сміттєзвалищ, розширення зон подвірного прибирання, утримання інших об'єктів  закріплених за підприємством</t>
  </si>
  <si>
    <t>витрати на ремонт та утримання криниць загального користування – 176 шт.</t>
  </si>
  <si>
    <t xml:space="preserve">різка аварійних дерев </t>
  </si>
  <si>
    <t>регуляція чисельності блукаючих, безпритульних тварин (собак), стерилізація та санація, паспортизація. Технічна, матеріальна та фінансова підтримка тимчасового притулку перебування тварин. Облаштування площадок для вигулу собак</t>
  </si>
  <si>
    <t>дезінфекційні роботи, ремонт та обслуговування сміттєвих майданчиків та контейнерів</t>
  </si>
  <si>
    <t>виконання інженерних досліджень, геологічних та гідрогеологічних вишукувань, екологічних та санітарно-гігієнічних досліджень з розрахунком терміну експлуатації полігону твердих побутових відходів та експлуатаційної можливості прийому твердих побутових відходів, моніторинг</t>
  </si>
  <si>
    <t>виконання робіт щодо не потрапляння (не проникнення) фільтрату у підземні та поверхневі води на відпрацьованих ділянках полігону твердих побутових відходів</t>
  </si>
  <si>
    <t>встановлення контрольно-дезінфікуючої зони на виїзді з полігону твердих побутових відходів, обладнаної залізо-бетонним резервуаром для дезінфекції коліс сміттєвозів</t>
  </si>
  <si>
    <t xml:space="preserve">асфальтування між секторних доріг на міському кладовищі </t>
  </si>
  <si>
    <t>будівництво огорожі на міському кладовищі</t>
  </si>
  <si>
    <t>відшкодування пільг на послуги лазні</t>
  </si>
  <si>
    <t>поточний  та профілактичний ремонт приміщення лазні</t>
  </si>
  <si>
    <t>заміна покрівлі на будівлі міської лазні</t>
  </si>
  <si>
    <t xml:space="preserve">утримання, ліквідація та рекультивація, обвалування, закриття місць видалення відходів </t>
  </si>
  <si>
    <t>утримання та обслуговування криниць загального користування (627 шт.)</t>
  </si>
  <si>
    <t>обслуговування кладовищ (71 шт.)</t>
  </si>
  <si>
    <t>Всього</t>
  </si>
  <si>
    <t xml:space="preserve">Всього </t>
  </si>
  <si>
    <t>Фінансове забезпечення, тис. грн</t>
  </si>
  <si>
    <t>в тому числі</t>
  </si>
  <si>
    <t>Зміст заходу</t>
  </si>
  <si>
    <t>державний бюджет</t>
  </si>
  <si>
    <t>місцевий бюджет</t>
  </si>
  <si>
    <t>інші кошти</t>
  </si>
  <si>
    <t>проведення рекультиваційних робіт, різка аварійних дерев, санітарна очистка кладовища, висипка міжсекторних доріг</t>
  </si>
  <si>
    <t>4.3</t>
  </si>
  <si>
    <t xml:space="preserve">Забезпечення благоустрою міського кладовища </t>
  </si>
  <si>
    <t>Заходи Програми діяльності комунального підприємства комбінату комунальних підприємств Старокостянтинівської міської ради на 2027-2029 роки</t>
  </si>
  <si>
    <t>реконструкція котельні міської лазні з встановленям парового котла на твердому паливі</t>
  </si>
  <si>
    <t>8.5</t>
  </si>
  <si>
    <t>утримання об҆єктів культурної спадщини</t>
  </si>
  <si>
    <t>Встановлення  вагового комплексу для обліку всіх видів відходів на полігоні ТПВ</t>
  </si>
  <si>
    <t>Будівництво автомийки для миття та дезінфекції контейнерів з майданчиків та спецавтотранспорту на полігоні ТПВ</t>
  </si>
  <si>
    <t>Підведення електромережі із встановленням трансформаторної підстанції на полігоні ТПВ</t>
  </si>
  <si>
    <t>придбання   автомобілів сміттєвозів, 2 шт</t>
  </si>
  <si>
    <t>придбання трактора МТЗ з причепом</t>
  </si>
  <si>
    <t xml:space="preserve">придбання автобуса для ритуальної служби </t>
  </si>
  <si>
    <t>17.3</t>
  </si>
  <si>
    <t>18</t>
  </si>
  <si>
    <t xml:space="preserve">Будівництво огорож на кладовищах </t>
  </si>
  <si>
    <t>19</t>
  </si>
  <si>
    <t>Виготовлення державного акту на земельну ділянку на міське кладовище</t>
  </si>
  <si>
    <t xml:space="preserve">
Начальник управління житлово-комунального господарства</t>
  </si>
  <si>
    <t>та інфраструктури виконавчого комітету Старокостянтинівської міської ради                                                                                                     Світлана ОВЧАР</t>
  </si>
  <si>
    <t>2027 рік</t>
  </si>
  <si>
    <t>2028 рік</t>
  </si>
  <si>
    <t>2029 рік</t>
  </si>
  <si>
    <t>виконання робіт по запобіганню викидів біогазу в атмосферне повітря, оснащення полігону твердих побутових відходів системою вилучення та знешкодження біогазу</t>
  </si>
  <si>
    <t>придбання каркасної сцени для урочисих заходів</t>
  </si>
  <si>
    <t>Інвентиризація земельних ділянок та виготовлення технічної документації на кладовища</t>
  </si>
  <si>
    <t xml:space="preserve">Організація, проведення масових  та інших заходів у громаді </t>
  </si>
  <si>
    <t>Впровадження роздільного збирання твердих побутових відходів, закупівля контейнерів</t>
  </si>
  <si>
    <t>Виготовлення проєктної документації  на будівництво полігону твердих побутових відходів з виконанням інженерних досліджень, геологічних та гідрогеологічних вишукувань, екологічних та санітарно-гігієнічних досліджень з розрахунком терміну експлуатації полігону твердих побутових відходів та експлуатаційної можливості прийому твердих побутових відходів</t>
  </si>
  <si>
    <t>Реконструкція  центрального парку культури  та відпочинку ім. Федорова</t>
  </si>
  <si>
    <t>17.4</t>
  </si>
  <si>
    <t xml:space="preserve">обслуговування території, різка аварійних дерев, кущів, косіння порослі тощо </t>
  </si>
  <si>
    <t>5. Фінансове  забезпечення Програми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</si>
</sst>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top" textRotation="90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4" fillId="0" borderId="0" xfId="0" applyNumberFormat="1" applyFont="1"/>
    <xf numFmtId="1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8"/>
  <sheetViews>
    <sheetView tabSelected="1" topLeftCell="A64" workbookViewId="0">
      <selection activeCell="B73" sqref="B73"/>
    </sheetView>
  </sheetViews>
  <sheetFormatPr defaultRowHeight="14.4" x14ac:dyDescent="0.3"/>
  <cols>
    <col min="1" max="1" width="6.109375" customWidth="1"/>
    <col min="2" max="2" width="50.33203125" customWidth="1"/>
    <col min="3" max="3" width="16.88671875" customWidth="1"/>
    <col min="4" max="4" width="10.6640625" customWidth="1"/>
    <col min="5" max="5" width="9.109375" customWidth="1"/>
    <col min="6" max="6" width="9.5546875" customWidth="1"/>
    <col min="7" max="7" width="13.33203125" customWidth="1"/>
    <col min="8" max="8" width="11.44140625" customWidth="1"/>
    <col min="9" max="9" width="11.33203125" customWidth="1"/>
    <col min="10" max="10" width="12.88671875" customWidth="1"/>
    <col min="11" max="11" width="11.44140625" customWidth="1"/>
    <col min="12" max="12" width="11.6640625" customWidth="1"/>
    <col min="13" max="13" width="9.5546875" bestFit="1" customWidth="1"/>
  </cols>
  <sheetData>
    <row r="1" spans="1:14" ht="8.25" customHeight="1" x14ac:dyDescent="0.3">
      <c r="A1" s="2"/>
    </row>
    <row r="2" spans="1:14" ht="17.399999999999999" x14ac:dyDescent="0.3">
      <c r="A2" s="2"/>
      <c r="B2" s="3" t="s">
        <v>104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3" customHeight="1" x14ac:dyDescent="0.3">
      <c r="A3" s="3"/>
      <c r="B3" s="3"/>
      <c r="C3" s="3"/>
      <c r="D3" s="3"/>
      <c r="E3" s="3"/>
      <c r="F3" s="2"/>
      <c r="G3" s="3"/>
      <c r="H3" s="3"/>
      <c r="I3" s="3"/>
      <c r="J3" s="3"/>
      <c r="K3" s="3"/>
      <c r="L3" s="3"/>
      <c r="M3" s="4"/>
      <c r="N3" s="4"/>
    </row>
    <row r="4" spans="1:14" ht="4.5" hidden="1" customHeight="1" x14ac:dyDescent="0.3">
      <c r="A4" s="3"/>
      <c r="B4" s="3"/>
      <c r="C4" s="3"/>
      <c r="D4" s="3"/>
      <c r="E4" s="3"/>
      <c r="F4" s="2"/>
      <c r="G4" s="3"/>
      <c r="H4" s="3"/>
      <c r="I4" s="3"/>
      <c r="J4" s="3"/>
      <c r="K4" s="3"/>
      <c r="L4" s="3"/>
      <c r="M4" s="4"/>
      <c r="N4" s="4"/>
    </row>
    <row r="5" spans="1:14" ht="18.75" hidden="1" customHeight="1" x14ac:dyDescent="0.3">
      <c r="A5" s="3"/>
      <c r="B5" s="3"/>
      <c r="C5" s="3"/>
      <c r="D5" s="3"/>
      <c r="E5" s="3"/>
      <c r="F5" s="2"/>
      <c r="G5" s="3"/>
      <c r="H5" s="3"/>
      <c r="I5" s="3"/>
      <c r="J5" s="3"/>
      <c r="K5" s="3"/>
      <c r="L5" s="3"/>
      <c r="M5" s="4"/>
      <c r="N5" s="4"/>
    </row>
    <row r="6" spans="1:14" ht="18.75" hidden="1" customHeight="1" x14ac:dyDescent="0.3">
      <c r="A6" s="3"/>
      <c r="B6" s="3"/>
      <c r="C6" s="3"/>
      <c r="D6" s="3"/>
      <c r="E6" s="3"/>
      <c r="F6" s="2"/>
      <c r="G6" s="3"/>
      <c r="H6" s="3"/>
      <c r="I6" s="3"/>
      <c r="J6" s="3"/>
      <c r="K6" s="3"/>
      <c r="L6" s="3"/>
      <c r="M6" s="4"/>
      <c r="N6" s="4"/>
    </row>
    <row r="7" spans="1:14" ht="42.75" customHeight="1" x14ac:dyDescent="0.3">
      <c r="A7" s="39" t="s">
        <v>75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  <c r="N7" s="4"/>
    </row>
    <row r="8" spans="1:14" ht="18.75" customHeight="1" x14ac:dyDescent="0.3">
      <c r="A8" s="40" t="s">
        <v>47</v>
      </c>
      <c r="B8" s="40" t="s">
        <v>68</v>
      </c>
      <c r="C8" s="32" t="s">
        <v>66</v>
      </c>
      <c r="D8" s="33"/>
      <c r="E8" s="33"/>
      <c r="F8" s="33"/>
      <c r="G8" s="33"/>
      <c r="H8" s="33"/>
      <c r="I8" s="33"/>
      <c r="J8" s="33"/>
      <c r="K8" s="33"/>
      <c r="L8" s="33"/>
      <c r="M8" s="4"/>
      <c r="N8" s="4"/>
    </row>
    <row r="9" spans="1:14" ht="23.25" customHeight="1" x14ac:dyDescent="0.3">
      <c r="A9" s="40"/>
      <c r="B9" s="40"/>
      <c r="C9" s="36" t="s">
        <v>65</v>
      </c>
      <c r="D9" s="34" t="s">
        <v>67</v>
      </c>
      <c r="E9" s="35"/>
      <c r="F9" s="35"/>
      <c r="G9" s="35"/>
      <c r="H9" s="35"/>
      <c r="I9" s="35"/>
      <c r="J9" s="35"/>
      <c r="K9" s="35"/>
      <c r="L9" s="32"/>
    </row>
    <row r="10" spans="1:14" ht="18.75" customHeight="1" x14ac:dyDescent="0.3">
      <c r="A10" s="40"/>
      <c r="B10" s="40"/>
      <c r="C10" s="37"/>
      <c r="D10" s="30" t="s">
        <v>69</v>
      </c>
      <c r="E10" s="30"/>
      <c r="F10" s="30"/>
      <c r="G10" s="31" t="s">
        <v>70</v>
      </c>
      <c r="H10" s="31"/>
      <c r="I10" s="31"/>
      <c r="J10" s="31" t="s">
        <v>71</v>
      </c>
      <c r="K10" s="31"/>
      <c r="L10" s="31"/>
    </row>
    <row r="11" spans="1:14" ht="65.25" customHeight="1" x14ac:dyDescent="0.3">
      <c r="A11" s="40"/>
      <c r="B11" s="40"/>
      <c r="C11" s="38"/>
      <c r="D11" s="16" t="s">
        <v>92</v>
      </c>
      <c r="E11" s="17" t="s">
        <v>93</v>
      </c>
      <c r="F11" s="17" t="s">
        <v>94</v>
      </c>
      <c r="G11" s="17" t="s">
        <v>92</v>
      </c>
      <c r="H11" s="17" t="s">
        <v>93</v>
      </c>
      <c r="I11" s="17" t="s">
        <v>94</v>
      </c>
      <c r="J11" s="17" t="s">
        <v>92</v>
      </c>
      <c r="K11" s="17" t="s">
        <v>93</v>
      </c>
      <c r="L11" s="17" t="s">
        <v>94</v>
      </c>
    </row>
    <row r="12" spans="1:14" ht="18" x14ac:dyDescent="0.3">
      <c r="A12" s="11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  <c r="G12" s="7">
        <v>7</v>
      </c>
      <c r="H12" s="7">
        <v>8</v>
      </c>
      <c r="I12" s="7">
        <v>9</v>
      </c>
      <c r="J12" s="7">
        <v>10</v>
      </c>
      <c r="K12" s="7">
        <v>11</v>
      </c>
      <c r="L12" s="7">
        <v>12</v>
      </c>
    </row>
    <row r="13" spans="1:14" ht="24.75" customHeight="1" x14ac:dyDescent="0.3">
      <c r="A13" s="12">
        <v>1</v>
      </c>
      <c r="B13" s="6" t="s">
        <v>36</v>
      </c>
      <c r="C13" s="22">
        <f>G13+H13+I13+J13</f>
        <v>25379.74</v>
      </c>
      <c r="D13" s="19"/>
      <c r="E13" s="19"/>
      <c r="F13" s="19"/>
      <c r="G13" s="22">
        <f>G14+G15+G16+G17+G18</f>
        <v>7754.1</v>
      </c>
      <c r="H13" s="22">
        <f t="shared" ref="H13:I13" si="0">H14+H15+H16+H17+H18</f>
        <v>8461.65</v>
      </c>
      <c r="I13" s="22">
        <f t="shared" si="0"/>
        <v>9163.9900000000016</v>
      </c>
      <c r="J13" s="15"/>
      <c r="K13" s="20"/>
      <c r="L13" s="20"/>
    </row>
    <row r="14" spans="1:14" ht="91.5" customHeight="1" x14ac:dyDescent="0.3">
      <c r="A14" s="13" t="s">
        <v>0</v>
      </c>
      <c r="B14" s="5" t="s">
        <v>48</v>
      </c>
      <c r="C14" s="18">
        <f>G14+H14+I14</f>
        <v>10367.700000000001</v>
      </c>
      <c r="D14" s="18"/>
      <c r="E14" s="18"/>
      <c r="F14" s="18"/>
      <c r="G14" s="18">
        <v>3184.3</v>
      </c>
      <c r="H14" s="18">
        <v>3448.6</v>
      </c>
      <c r="I14" s="18">
        <v>3734.8</v>
      </c>
      <c r="J14" s="20"/>
      <c r="K14" s="20"/>
      <c r="L14" s="20"/>
    </row>
    <row r="15" spans="1:14" ht="36" customHeight="1" x14ac:dyDescent="0.3">
      <c r="A15" s="13" t="s">
        <v>1</v>
      </c>
      <c r="B15" s="5" t="s">
        <v>49</v>
      </c>
      <c r="C15" s="18">
        <f>G15+H15+I15</f>
        <v>2328.44</v>
      </c>
      <c r="D15" s="18"/>
      <c r="E15" s="18"/>
      <c r="F15" s="18"/>
      <c r="G15" s="18">
        <v>708.8</v>
      </c>
      <c r="H15" s="18">
        <v>777.55</v>
      </c>
      <c r="I15" s="18">
        <v>842.09</v>
      </c>
      <c r="J15" s="20"/>
      <c r="K15" s="20"/>
      <c r="L15" s="20"/>
    </row>
    <row r="16" spans="1:14" ht="18" x14ac:dyDescent="0.3">
      <c r="A16" s="13" t="s">
        <v>2</v>
      </c>
      <c r="B16" s="5" t="s">
        <v>50</v>
      </c>
      <c r="C16" s="18">
        <f>G16+H16+I16</f>
        <v>4191.8</v>
      </c>
      <c r="D16" s="18"/>
      <c r="E16" s="18"/>
      <c r="F16" s="18"/>
      <c r="G16" s="18">
        <v>1276</v>
      </c>
      <c r="H16" s="18">
        <v>1399.8</v>
      </c>
      <c r="I16" s="18">
        <v>1516</v>
      </c>
      <c r="J16" s="20"/>
      <c r="K16" s="20"/>
      <c r="L16" s="20"/>
    </row>
    <row r="17" spans="1:12" ht="130.5" customHeight="1" x14ac:dyDescent="0.3">
      <c r="A17" s="13" t="s">
        <v>23</v>
      </c>
      <c r="B17" s="5" t="s">
        <v>51</v>
      </c>
      <c r="C17" s="21">
        <f t="shared" ref="C17:C28" si="1">G17+H17+I17</f>
        <v>2152.9</v>
      </c>
      <c r="D17" s="21"/>
      <c r="E17" s="21"/>
      <c r="F17" s="21"/>
      <c r="G17" s="21">
        <v>655.4</v>
      </c>
      <c r="H17" s="21">
        <v>718.9</v>
      </c>
      <c r="I17" s="21">
        <v>778.6</v>
      </c>
      <c r="J17" s="20"/>
      <c r="K17" s="20"/>
      <c r="L17" s="20"/>
    </row>
    <row r="18" spans="1:12" ht="60" customHeight="1" x14ac:dyDescent="0.3">
      <c r="A18" s="13" t="s">
        <v>3</v>
      </c>
      <c r="B18" s="5" t="s">
        <v>52</v>
      </c>
      <c r="C18" s="21">
        <f t="shared" ref="C18" si="2">G18+H18+I18+J18</f>
        <v>6338.9</v>
      </c>
      <c r="D18" s="21"/>
      <c r="E18" s="21"/>
      <c r="F18" s="21"/>
      <c r="G18" s="21">
        <v>1929.6</v>
      </c>
      <c r="H18" s="21">
        <v>2116.8000000000002</v>
      </c>
      <c r="I18" s="21">
        <v>2292.5</v>
      </c>
      <c r="J18" s="20"/>
      <c r="K18" s="20"/>
      <c r="L18" s="20"/>
    </row>
    <row r="19" spans="1:12" ht="34.799999999999997" x14ac:dyDescent="0.3">
      <c r="A19" s="12" t="s">
        <v>4</v>
      </c>
      <c r="B19" s="6" t="s">
        <v>37</v>
      </c>
      <c r="C19" s="22">
        <f>G19+H19+I19+J19</f>
        <v>16663.2</v>
      </c>
      <c r="D19" s="22"/>
      <c r="E19" s="22"/>
      <c r="F19" s="22"/>
      <c r="G19" s="22">
        <f>G20+G21+G22+G23+G24</f>
        <v>5689.5</v>
      </c>
      <c r="H19" s="22">
        <f t="shared" ref="H19:I19" si="3">H20+H21+H22+H23+H24</f>
        <v>5268</v>
      </c>
      <c r="I19" s="22">
        <f t="shared" si="3"/>
        <v>5705.7</v>
      </c>
      <c r="J19" s="24">
        <f>J20+J21+J22+J23+J24</f>
        <v>0</v>
      </c>
      <c r="K19" s="20"/>
      <c r="L19" s="20"/>
    </row>
    <row r="20" spans="1:12" ht="150.75" customHeight="1" x14ac:dyDescent="0.3">
      <c r="A20" s="13" t="s">
        <v>5</v>
      </c>
      <c r="B20" s="5" t="s">
        <v>53</v>
      </c>
      <c r="C20" s="21">
        <f>G20+H20+I20</f>
        <v>1852.8000000000002</v>
      </c>
      <c r="D20" s="21"/>
      <c r="E20" s="21"/>
      <c r="F20" s="21"/>
      <c r="G20" s="21">
        <v>564</v>
      </c>
      <c r="H20" s="21">
        <v>618.70000000000005</v>
      </c>
      <c r="I20" s="21">
        <v>670.1</v>
      </c>
      <c r="J20" s="23"/>
      <c r="K20" s="20"/>
      <c r="L20" s="20"/>
    </row>
    <row r="21" spans="1:12" ht="90" x14ac:dyDescent="0.3">
      <c r="A21" s="13" t="s">
        <v>6</v>
      </c>
      <c r="B21" s="5" t="s">
        <v>95</v>
      </c>
      <c r="C21" s="21">
        <f t="shared" ref="C21:C24" si="4">G21+H21+I21</f>
        <v>4175.2</v>
      </c>
      <c r="D21" s="21"/>
      <c r="E21" s="21"/>
      <c r="F21" s="21"/>
      <c r="G21" s="21">
        <v>1271.0999999999999</v>
      </c>
      <c r="H21" s="21">
        <v>1394</v>
      </c>
      <c r="I21" s="21">
        <v>1510.1</v>
      </c>
      <c r="J21" s="23"/>
      <c r="K21" s="20"/>
      <c r="L21" s="20"/>
    </row>
    <row r="22" spans="1:12" ht="94.5" customHeight="1" x14ac:dyDescent="0.3">
      <c r="A22" s="13" t="s">
        <v>7</v>
      </c>
      <c r="B22" s="5" t="s">
        <v>54</v>
      </c>
      <c r="C22" s="21">
        <f t="shared" si="4"/>
        <v>5113.5</v>
      </c>
      <c r="D22" s="21"/>
      <c r="E22" s="21"/>
      <c r="F22" s="21"/>
      <c r="G22" s="21">
        <v>1556.6</v>
      </c>
      <c r="H22" s="21">
        <v>1707.6</v>
      </c>
      <c r="I22" s="21">
        <v>1849.3</v>
      </c>
      <c r="J22" s="23"/>
      <c r="K22" s="20"/>
      <c r="L22" s="20"/>
    </row>
    <row r="23" spans="1:12" ht="93" customHeight="1" x14ac:dyDescent="0.3">
      <c r="A23" s="13" t="s">
        <v>8</v>
      </c>
      <c r="B23" s="5" t="s">
        <v>55</v>
      </c>
      <c r="C23" s="21">
        <f t="shared" si="4"/>
        <v>868.7</v>
      </c>
      <c r="D23" s="21"/>
      <c r="E23" s="21"/>
      <c r="F23" s="21"/>
      <c r="G23" s="21">
        <v>868.7</v>
      </c>
      <c r="H23" s="21"/>
      <c r="I23" s="21"/>
      <c r="J23" s="23"/>
      <c r="K23" s="20"/>
      <c r="L23" s="20"/>
    </row>
    <row r="24" spans="1:12" ht="36.75" customHeight="1" x14ac:dyDescent="0.3">
      <c r="A24" s="13" t="s">
        <v>9</v>
      </c>
      <c r="B24" s="5" t="s">
        <v>103</v>
      </c>
      <c r="C24" s="21">
        <f t="shared" si="4"/>
        <v>4653</v>
      </c>
      <c r="D24" s="18"/>
      <c r="E24" s="18"/>
      <c r="F24" s="18"/>
      <c r="G24" s="21">
        <v>1429.1</v>
      </c>
      <c r="H24" s="18">
        <v>1547.7</v>
      </c>
      <c r="I24" s="18">
        <v>1676.2</v>
      </c>
      <c r="J24" s="23"/>
      <c r="K24" s="20"/>
      <c r="L24" s="20"/>
    </row>
    <row r="25" spans="1:12" ht="88.5" customHeight="1" x14ac:dyDescent="0.3">
      <c r="A25" s="12" t="s">
        <v>10</v>
      </c>
      <c r="B25" s="6" t="s">
        <v>38</v>
      </c>
      <c r="C25" s="22">
        <f>G25+H25+I25</f>
        <v>7504.8</v>
      </c>
      <c r="D25" s="19"/>
      <c r="E25" s="19"/>
      <c r="F25" s="22"/>
      <c r="G25" s="19">
        <v>2305</v>
      </c>
      <c r="H25" s="19">
        <v>2496.3000000000002</v>
      </c>
      <c r="I25" s="22">
        <v>2703.5</v>
      </c>
      <c r="J25" s="15"/>
      <c r="K25" s="20"/>
      <c r="L25" s="20"/>
    </row>
    <row r="26" spans="1:12" ht="117.75" customHeight="1" x14ac:dyDescent="0.3">
      <c r="A26" s="12" t="s">
        <v>11</v>
      </c>
      <c r="B26" s="6" t="s">
        <v>74</v>
      </c>
      <c r="C26" s="22">
        <f>G26+H26+I26+J26</f>
        <v>27430.18</v>
      </c>
      <c r="D26" s="19"/>
      <c r="E26" s="19"/>
      <c r="F26" s="19"/>
      <c r="G26" s="22">
        <f>G27+G28+G29</f>
        <v>8632.08</v>
      </c>
      <c r="H26" s="22">
        <f t="shared" ref="H26:I26" si="5">H27+H28+H29</f>
        <v>9088.1</v>
      </c>
      <c r="I26" s="22">
        <f t="shared" si="5"/>
        <v>9710</v>
      </c>
      <c r="J26" s="24"/>
      <c r="K26" s="20"/>
      <c r="L26" s="20"/>
    </row>
    <row r="27" spans="1:12" ht="58.5" customHeight="1" x14ac:dyDescent="0.3">
      <c r="A27" s="13" t="s">
        <v>12</v>
      </c>
      <c r="B27" s="5" t="s">
        <v>72</v>
      </c>
      <c r="C27" s="21">
        <f t="shared" ref="C27" si="6">G27+H27+I27</f>
        <v>18830.18</v>
      </c>
      <c r="D27" s="21"/>
      <c r="E27" s="21"/>
      <c r="F27" s="21"/>
      <c r="G27" s="21">
        <v>5732.08</v>
      </c>
      <c r="H27" s="21">
        <v>6288.1</v>
      </c>
      <c r="I27" s="21">
        <v>6810</v>
      </c>
      <c r="J27" s="20"/>
      <c r="K27" s="20"/>
      <c r="L27" s="20"/>
    </row>
    <row r="28" spans="1:12" ht="36" x14ac:dyDescent="0.3">
      <c r="A28" s="13" t="s">
        <v>13</v>
      </c>
      <c r="B28" s="5" t="s">
        <v>56</v>
      </c>
      <c r="C28" s="21">
        <f t="shared" si="1"/>
        <v>6000</v>
      </c>
      <c r="D28" s="21"/>
      <c r="E28" s="21"/>
      <c r="F28" s="21"/>
      <c r="G28" s="21">
        <v>2000</v>
      </c>
      <c r="H28" s="21">
        <v>2000</v>
      </c>
      <c r="I28" s="21">
        <v>2000</v>
      </c>
      <c r="J28" s="20"/>
      <c r="K28" s="20"/>
      <c r="L28" s="20"/>
    </row>
    <row r="29" spans="1:12" ht="36.75" customHeight="1" x14ac:dyDescent="0.3">
      <c r="A29" s="13" t="s">
        <v>73</v>
      </c>
      <c r="B29" s="5" t="s">
        <v>57</v>
      </c>
      <c r="C29" s="21">
        <f>G29+H29+I29+J29</f>
        <v>2600</v>
      </c>
      <c r="D29" s="21"/>
      <c r="E29" s="21"/>
      <c r="F29" s="21"/>
      <c r="G29" s="21">
        <v>900</v>
      </c>
      <c r="H29" s="21">
        <v>800</v>
      </c>
      <c r="I29" s="21">
        <v>900</v>
      </c>
      <c r="J29" s="23"/>
      <c r="K29" s="20"/>
      <c r="L29" s="20"/>
    </row>
    <row r="30" spans="1:12" ht="96" customHeight="1" x14ac:dyDescent="0.3">
      <c r="A30" s="12" t="s">
        <v>14</v>
      </c>
      <c r="B30" s="6" t="s">
        <v>39</v>
      </c>
      <c r="C30" s="22">
        <f>G30+H30+I30+J30</f>
        <v>8610.2000000000007</v>
      </c>
      <c r="D30" s="19"/>
      <c r="E30" s="19"/>
      <c r="F30" s="22"/>
      <c r="G30" s="19">
        <v>2644.5</v>
      </c>
      <c r="H30" s="19">
        <v>2864</v>
      </c>
      <c r="I30" s="26">
        <v>3101.7</v>
      </c>
      <c r="J30" s="24"/>
      <c r="K30" s="20"/>
      <c r="L30" s="20"/>
    </row>
    <row r="31" spans="1:12" ht="34.799999999999997" x14ac:dyDescent="0.3">
      <c r="A31" s="12" t="s">
        <v>15</v>
      </c>
      <c r="B31" s="6" t="s">
        <v>98</v>
      </c>
      <c r="C31" s="22">
        <f>G31+H31+I31+J31</f>
        <v>12979.5</v>
      </c>
      <c r="D31" s="19"/>
      <c r="E31" s="19"/>
      <c r="F31" s="19"/>
      <c r="G31" s="19">
        <v>3951.1</v>
      </c>
      <c r="H31" s="19">
        <v>4334.3</v>
      </c>
      <c r="I31" s="19">
        <v>4694.1000000000004</v>
      </c>
      <c r="J31" s="24"/>
      <c r="K31" s="20"/>
      <c r="L31" s="20"/>
    </row>
    <row r="32" spans="1:12" ht="18" x14ac:dyDescent="0.3">
      <c r="A32" s="12" t="s">
        <v>16</v>
      </c>
      <c r="B32" s="6" t="s">
        <v>24</v>
      </c>
      <c r="C32" s="22">
        <f>G32+H32+I32+J32</f>
        <v>12406.619999999999</v>
      </c>
      <c r="D32" s="22"/>
      <c r="E32" s="19"/>
      <c r="F32" s="19"/>
      <c r="G32" s="22">
        <f>G33+G34+G36+G35</f>
        <v>4780.42</v>
      </c>
      <c r="H32" s="22">
        <f t="shared" ref="H32:I32" si="7">H33+H34+H36+H35</f>
        <v>5116.8999999999996</v>
      </c>
      <c r="I32" s="22">
        <f t="shared" si="7"/>
        <v>2509.3000000000002</v>
      </c>
      <c r="J32" s="24"/>
      <c r="K32" s="20"/>
      <c r="L32" s="20"/>
    </row>
    <row r="33" spans="1:12" ht="18" x14ac:dyDescent="0.3">
      <c r="A33" s="13" t="s">
        <v>18</v>
      </c>
      <c r="B33" s="5" t="s">
        <v>58</v>
      </c>
      <c r="C33" s="21">
        <f t="shared" ref="C33:C42" si="8">G33+H33+I33</f>
        <v>3928.2</v>
      </c>
      <c r="D33" s="18"/>
      <c r="E33" s="18"/>
      <c r="F33" s="18"/>
      <c r="G33" s="18">
        <v>1206.5</v>
      </c>
      <c r="H33" s="18">
        <v>1306.5999999999999</v>
      </c>
      <c r="I33" s="18">
        <v>1415.1</v>
      </c>
      <c r="J33" s="23"/>
      <c r="K33" s="20"/>
      <c r="L33" s="20"/>
    </row>
    <row r="34" spans="1:12" ht="36" x14ac:dyDescent="0.3">
      <c r="A34" s="13" t="s">
        <v>19</v>
      </c>
      <c r="B34" s="5" t="s">
        <v>59</v>
      </c>
      <c r="C34" s="21">
        <f t="shared" si="8"/>
        <v>3025.5</v>
      </c>
      <c r="D34" s="21"/>
      <c r="E34" s="21"/>
      <c r="F34" s="21"/>
      <c r="G34" s="21">
        <v>921</v>
      </c>
      <c r="H34" s="21">
        <v>1010.3</v>
      </c>
      <c r="I34" s="21">
        <v>1094.2</v>
      </c>
      <c r="J34" s="23"/>
      <c r="K34" s="20"/>
      <c r="L34" s="20"/>
    </row>
    <row r="35" spans="1:12" ht="54" x14ac:dyDescent="0.3">
      <c r="A35" s="13"/>
      <c r="B35" s="5" t="s">
        <v>76</v>
      </c>
      <c r="C35" s="21">
        <f>G35+H35+I35</f>
        <v>2800</v>
      </c>
      <c r="D35" s="21"/>
      <c r="E35" s="21"/>
      <c r="F35" s="21"/>
      <c r="G35" s="21"/>
      <c r="H35" s="21">
        <v>2800</v>
      </c>
      <c r="I35" s="21"/>
      <c r="J35" s="23"/>
      <c r="K35" s="20"/>
      <c r="L35" s="20"/>
    </row>
    <row r="36" spans="1:12" ht="23.25" customHeight="1" x14ac:dyDescent="0.3">
      <c r="A36" s="13" t="s">
        <v>25</v>
      </c>
      <c r="B36" s="5" t="s">
        <v>60</v>
      </c>
      <c r="C36" s="21">
        <f>G36+H36+I36+J36</f>
        <v>2652.92</v>
      </c>
      <c r="D36" s="21"/>
      <c r="E36" s="21"/>
      <c r="F36" s="21"/>
      <c r="G36" s="21">
        <v>2652.92</v>
      </c>
      <c r="H36" s="21"/>
      <c r="I36" s="22"/>
      <c r="J36" s="23"/>
      <c r="K36" s="20"/>
      <c r="L36" s="20"/>
    </row>
    <row r="37" spans="1:12" ht="69.599999999999994" x14ac:dyDescent="0.3">
      <c r="A37" s="12" t="s">
        <v>30</v>
      </c>
      <c r="B37" s="6" t="s">
        <v>26</v>
      </c>
      <c r="C37" s="22">
        <f>G37+H37+I37+J37</f>
        <v>85644.7</v>
      </c>
      <c r="D37" s="19"/>
      <c r="E37" s="19"/>
      <c r="F37" s="19"/>
      <c r="G37" s="22">
        <f>G38+G39+G40+G42+G41</f>
        <v>26178.2</v>
      </c>
      <c r="H37" s="22">
        <f t="shared" ref="H37:I37" si="9">H38+H39+H40+H42+H41</f>
        <v>28548.5</v>
      </c>
      <c r="I37" s="22">
        <f t="shared" si="9"/>
        <v>30918</v>
      </c>
      <c r="J37" s="24"/>
      <c r="K37" s="20"/>
      <c r="L37" s="20"/>
    </row>
    <row r="38" spans="1:12" ht="54" x14ac:dyDescent="0.3">
      <c r="A38" s="13" t="s">
        <v>31</v>
      </c>
      <c r="B38" s="5" t="s">
        <v>61</v>
      </c>
      <c r="C38" s="21">
        <f>G38+H38+I38+J38</f>
        <v>24536.7</v>
      </c>
      <c r="D38" s="21"/>
      <c r="E38" s="21"/>
      <c r="F38" s="21"/>
      <c r="G38" s="21">
        <v>7536.1</v>
      </c>
      <c r="H38" s="21">
        <v>8161.6</v>
      </c>
      <c r="I38" s="21">
        <v>8839</v>
      </c>
      <c r="J38" s="23"/>
      <c r="K38" s="23"/>
      <c r="L38" s="23"/>
    </row>
    <row r="39" spans="1:12" ht="36" x14ac:dyDescent="0.3">
      <c r="A39" s="13" t="s">
        <v>32</v>
      </c>
      <c r="B39" s="5" t="s">
        <v>62</v>
      </c>
      <c r="C39" s="21">
        <f>G39+H39+I39+J39</f>
        <v>14605.2</v>
      </c>
      <c r="D39" s="21"/>
      <c r="E39" s="21"/>
      <c r="F39" s="21"/>
      <c r="G39" s="21">
        <v>4485.8</v>
      </c>
      <c r="H39" s="21">
        <v>4858.1000000000004</v>
      </c>
      <c r="I39" s="21">
        <v>5261.3</v>
      </c>
      <c r="J39" s="23"/>
      <c r="K39" s="23"/>
      <c r="L39" s="23"/>
    </row>
    <row r="40" spans="1:12" ht="18" x14ac:dyDescent="0.3">
      <c r="A40" s="13" t="s">
        <v>33</v>
      </c>
      <c r="B40" s="5" t="s">
        <v>50</v>
      </c>
      <c r="C40" s="21">
        <f t="shared" si="8"/>
        <v>18517.8</v>
      </c>
      <c r="D40" s="21"/>
      <c r="E40" s="21"/>
      <c r="F40" s="21"/>
      <c r="G40" s="21">
        <v>5637</v>
      </c>
      <c r="H40" s="21">
        <v>6183.8</v>
      </c>
      <c r="I40" s="21">
        <v>6697</v>
      </c>
      <c r="J40" s="23"/>
      <c r="K40" s="23"/>
      <c r="L40" s="23"/>
    </row>
    <row r="41" spans="1:12" ht="18" x14ac:dyDescent="0.3">
      <c r="A41" s="13" t="s">
        <v>34</v>
      </c>
      <c r="B41" s="5" t="s">
        <v>63</v>
      </c>
      <c r="C41" s="21">
        <f t="shared" si="8"/>
        <v>21907.1</v>
      </c>
      <c r="D41" s="21"/>
      <c r="E41" s="21"/>
      <c r="F41" s="21"/>
      <c r="G41" s="21">
        <v>6668.7</v>
      </c>
      <c r="H41" s="21">
        <v>7315.6</v>
      </c>
      <c r="I41" s="21">
        <v>7922.8</v>
      </c>
      <c r="J41" s="23"/>
      <c r="K41" s="23"/>
      <c r="L41" s="23"/>
    </row>
    <row r="42" spans="1:12" ht="18" x14ac:dyDescent="0.3">
      <c r="A42" s="13" t="s">
        <v>77</v>
      </c>
      <c r="B42" s="5" t="s">
        <v>78</v>
      </c>
      <c r="C42" s="21">
        <f t="shared" si="8"/>
        <v>6077.9</v>
      </c>
      <c r="D42" s="21"/>
      <c r="E42" s="21"/>
      <c r="F42" s="21"/>
      <c r="G42" s="21">
        <v>1850.6</v>
      </c>
      <c r="H42" s="21">
        <v>2029.4</v>
      </c>
      <c r="I42" s="21">
        <v>2197.9</v>
      </c>
      <c r="J42" s="23"/>
      <c r="K42" s="23"/>
      <c r="L42" s="23"/>
    </row>
    <row r="43" spans="1:12" ht="75.75" customHeight="1" x14ac:dyDescent="0.3">
      <c r="A43" s="12" t="s">
        <v>17</v>
      </c>
      <c r="B43" s="6" t="s">
        <v>99</v>
      </c>
      <c r="C43" s="22">
        <f>G43+H43+I43+J43</f>
        <v>6427.6</v>
      </c>
      <c r="D43" s="22"/>
      <c r="E43" s="22"/>
      <c r="F43" s="22"/>
      <c r="G43" s="22">
        <v>546.1</v>
      </c>
      <c r="H43" s="22">
        <v>2800.7</v>
      </c>
      <c r="I43" s="22">
        <v>3080.8</v>
      </c>
      <c r="J43" s="24"/>
      <c r="K43" s="23"/>
      <c r="L43" s="23"/>
    </row>
    <row r="44" spans="1:12" ht="224.25" customHeight="1" x14ac:dyDescent="0.3">
      <c r="A44" s="14">
        <v>10</v>
      </c>
      <c r="B44" s="6" t="s">
        <v>100</v>
      </c>
      <c r="C44" s="22">
        <f>G44+H44+I44+J44</f>
        <v>1850</v>
      </c>
      <c r="D44" s="22"/>
      <c r="E44" s="22"/>
      <c r="F44" s="22"/>
      <c r="G44" s="22"/>
      <c r="H44" s="22">
        <v>1850</v>
      </c>
      <c r="I44" s="23"/>
      <c r="J44" s="24"/>
      <c r="K44" s="23"/>
      <c r="L44" s="23"/>
    </row>
    <row r="45" spans="1:12" ht="74.25" customHeight="1" x14ac:dyDescent="0.3">
      <c r="A45" s="12" t="s">
        <v>20</v>
      </c>
      <c r="B45" s="6" t="s">
        <v>43</v>
      </c>
      <c r="C45" s="22">
        <f>G45+H45+I45+J45+K45+L45</f>
        <v>9600</v>
      </c>
      <c r="D45" s="22"/>
      <c r="E45" s="22"/>
      <c r="F45" s="22"/>
      <c r="G45" s="22"/>
      <c r="H45" s="26">
        <v>1200</v>
      </c>
      <c r="I45" s="26">
        <v>200</v>
      </c>
      <c r="J45" s="22">
        <v>3200</v>
      </c>
      <c r="K45" s="22">
        <v>2000</v>
      </c>
      <c r="L45" s="22">
        <v>3000</v>
      </c>
    </row>
    <row r="46" spans="1:12" ht="35.25" customHeight="1" x14ac:dyDescent="0.3">
      <c r="A46" s="12" t="s">
        <v>21</v>
      </c>
      <c r="B46" s="6" t="s">
        <v>79</v>
      </c>
      <c r="C46" s="22">
        <f>G46+H46+I46+J46</f>
        <v>980</v>
      </c>
      <c r="D46" s="22"/>
      <c r="E46" s="22"/>
      <c r="F46" s="22"/>
      <c r="G46" s="22">
        <v>980</v>
      </c>
      <c r="H46" s="22"/>
      <c r="I46" s="22"/>
      <c r="J46" s="24"/>
      <c r="K46" s="24"/>
      <c r="L46" s="24"/>
    </row>
    <row r="47" spans="1:12" ht="57" customHeight="1" x14ac:dyDescent="0.3">
      <c r="A47" s="12" t="s">
        <v>22</v>
      </c>
      <c r="B47" s="6" t="s">
        <v>80</v>
      </c>
      <c r="C47" s="22">
        <f>G47+H47+I47+J47</f>
        <v>2500</v>
      </c>
      <c r="D47" s="22"/>
      <c r="E47" s="22"/>
      <c r="F47" s="22"/>
      <c r="G47" s="22">
        <v>2500</v>
      </c>
      <c r="H47" s="22"/>
      <c r="I47" s="22"/>
      <c r="J47" s="24"/>
      <c r="K47" s="24"/>
      <c r="L47" s="24"/>
    </row>
    <row r="48" spans="1:12" ht="59.25" customHeight="1" x14ac:dyDescent="0.3">
      <c r="A48" s="12" t="s">
        <v>27</v>
      </c>
      <c r="B48" s="6" t="s">
        <v>81</v>
      </c>
      <c r="C48" s="26">
        <f>G48+H48+I48</f>
        <v>3700</v>
      </c>
      <c r="D48" s="22"/>
      <c r="E48" s="22"/>
      <c r="F48" s="22"/>
      <c r="G48" s="22"/>
      <c r="H48" s="26">
        <v>2200</v>
      </c>
      <c r="I48" s="26">
        <v>1500</v>
      </c>
      <c r="J48" s="24"/>
      <c r="K48" s="24"/>
      <c r="L48" s="24"/>
    </row>
    <row r="49" spans="1:13" ht="111.75" customHeight="1" x14ac:dyDescent="0.3">
      <c r="A49" s="12" t="s">
        <v>28</v>
      </c>
      <c r="B49" s="6" t="s">
        <v>40</v>
      </c>
      <c r="C49" s="22">
        <f>G49+H49+I49+J49</f>
        <v>1500</v>
      </c>
      <c r="D49" s="22"/>
      <c r="E49" s="22"/>
      <c r="F49" s="22"/>
      <c r="G49" s="22"/>
      <c r="H49" s="21">
        <v>1500</v>
      </c>
      <c r="I49" s="23"/>
      <c r="J49" s="24"/>
      <c r="K49" s="23"/>
      <c r="L49" s="23"/>
    </row>
    <row r="50" spans="1:13" ht="34.799999999999997" x14ac:dyDescent="0.3">
      <c r="A50" s="12" t="s">
        <v>29</v>
      </c>
      <c r="B50" s="6" t="s">
        <v>101</v>
      </c>
      <c r="C50" s="22">
        <f>J50+K50+L50</f>
        <v>305709.16000000003</v>
      </c>
      <c r="D50" s="22"/>
      <c r="E50" s="22"/>
      <c r="F50" s="22"/>
      <c r="G50" s="24"/>
      <c r="H50" s="24"/>
      <c r="I50" s="24"/>
      <c r="J50" s="24">
        <v>100000</v>
      </c>
      <c r="K50" s="23">
        <v>100000</v>
      </c>
      <c r="L50" s="23">
        <v>105709.16</v>
      </c>
    </row>
    <row r="51" spans="1:13" ht="18" x14ac:dyDescent="0.3">
      <c r="A51" s="12" t="s">
        <v>44</v>
      </c>
      <c r="B51" s="6" t="s">
        <v>41</v>
      </c>
      <c r="C51" s="22">
        <f>G51+H51+I51+J51</f>
        <v>22600</v>
      </c>
      <c r="D51" s="22"/>
      <c r="E51" s="22"/>
      <c r="F51" s="22"/>
      <c r="G51" s="22">
        <f>G52+G53+G54+G55</f>
        <v>12500</v>
      </c>
      <c r="H51" s="22">
        <f>H52+H53+H54+H55</f>
        <v>10100</v>
      </c>
      <c r="I51" s="23"/>
      <c r="J51" s="24"/>
      <c r="K51" s="23"/>
      <c r="L51" s="23"/>
    </row>
    <row r="52" spans="1:13" ht="18" x14ac:dyDescent="0.3">
      <c r="A52" s="13" t="s">
        <v>45</v>
      </c>
      <c r="B52" s="5" t="s">
        <v>82</v>
      </c>
      <c r="C52" s="21">
        <f>G52+H52</f>
        <v>15000</v>
      </c>
      <c r="D52" s="21"/>
      <c r="E52" s="21"/>
      <c r="F52" s="22"/>
      <c r="G52" s="21">
        <v>7500</v>
      </c>
      <c r="H52" s="21">
        <v>7500</v>
      </c>
      <c r="I52" s="23"/>
      <c r="J52" s="23"/>
      <c r="K52" s="23"/>
      <c r="L52" s="23"/>
    </row>
    <row r="53" spans="1:13" ht="18" x14ac:dyDescent="0.3">
      <c r="A53" s="13" t="s">
        <v>46</v>
      </c>
      <c r="B53" s="5" t="s">
        <v>83</v>
      </c>
      <c r="C53" s="21">
        <f t="shared" ref="C53:C55" si="10">G53+H53</f>
        <v>2000</v>
      </c>
      <c r="D53" s="21"/>
      <c r="E53" s="21"/>
      <c r="F53" s="22"/>
      <c r="G53" s="21"/>
      <c r="H53" s="21">
        <v>2000</v>
      </c>
      <c r="I53" s="23"/>
      <c r="J53" s="23"/>
      <c r="K53" s="23"/>
      <c r="L53" s="23"/>
    </row>
    <row r="54" spans="1:13" ht="36" customHeight="1" x14ac:dyDescent="0.3">
      <c r="A54" s="13" t="s">
        <v>85</v>
      </c>
      <c r="B54" s="5" t="s">
        <v>84</v>
      </c>
      <c r="C54" s="21">
        <f t="shared" si="10"/>
        <v>5000</v>
      </c>
      <c r="D54" s="21"/>
      <c r="E54" s="21"/>
      <c r="F54" s="22"/>
      <c r="G54" s="21">
        <v>5000</v>
      </c>
      <c r="H54" s="21"/>
      <c r="I54" s="23"/>
      <c r="J54" s="23"/>
      <c r="K54" s="23"/>
      <c r="L54" s="23"/>
    </row>
    <row r="55" spans="1:13" ht="36" x14ac:dyDescent="0.3">
      <c r="A55" s="13" t="s">
        <v>102</v>
      </c>
      <c r="B55" s="5" t="s">
        <v>96</v>
      </c>
      <c r="C55" s="21">
        <f t="shared" si="10"/>
        <v>600</v>
      </c>
      <c r="D55" s="21"/>
      <c r="E55" s="21"/>
      <c r="F55" s="22"/>
      <c r="G55" s="21"/>
      <c r="H55" s="21">
        <v>600</v>
      </c>
      <c r="I55" s="23"/>
      <c r="J55" s="23"/>
      <c r="K55" s="23"/>
      <c r="L55" s="23"/>
    </row>
    <row r="56" spans="1:13" ht="17.399999999999999" x14ac:dyDescent="0.3">
      <c r="A56" s="12" t="s">
        <v>86</v>
      </c>
      <c r="B56" s="6" t="s">
        <v>87</v>
      </c>
      <c r="C56" s="22">
        <f>G56+H56</f>
        <v>750</v>
      </c>
      <c r="D56" s="22"/>
      <c r="E56" s="22"/>
      <c r="F56" s="22"/>
      <c r="G56" s="22">
        <v>400</v>
      </c>
      <c r="H56" s="22">
        <v>350</v>
      </c>
      <c r="I56" s="24"/>
      <c r="J56" s="24"/>
      <c r="K56" s="24"/>
      <c r="L56" s="24"/>
    </row>
    <row r="57" spans="1:13" ht="52.2" x14ac:dyDescent="0.3">
      <c r="A57" s="12" t="s">
        <v>88</v>
      </c>
      <c r="B57" s="6" t="s">
        <v>97</v>
      </c>
      <c r="C57" s="22">
        <f>G57+H57+I57</f>
        <v>1000</v>
      </c>
      <c r="D57" s="22"/>
      <c r="E57" s="22"/>
      <c r="F57" s="22"/>
      <c r="G57" s="22">
        <v>300</v>
      </c>
      <c r="H57" s="22">
        <v>350</v>
      </c>
      <c r="I57" s="24">
        <v>350</v>
      </c>
      <c r="J57" s="24"/>
      <c r="K57" s="24"/>
      <c r="L57" s="24"/>
    </row>
    <row r="58" spans="1:13" ht="34.799999999999997" x14ac:dyDescent="0.3">
      <c r="A58" s="14">
        <v>20</v>
      </c>
      <c r="B58" s="6" t="s">
        <v>89</v>
      </c>
      <c r="C58" s="22">
        <f>G58+H58+I58+J58</f>
        <v>160</v>
      </c>
      <c r="D58" s="22"/>
      <c r="E58" s="22"/>
      <c r="F58" s="22"/>
      <c r="G58" s="22"/>
      <c r="H58" s="23"/>
      <c r="I58" s="23">
        <v>160</v>
      </c>
      <c r="J58" s="24"/>
      <c r="K58" s="23"/>
      <c r="L58" s="23"/>
    </row>
    <row r="59" spans="1:13" ht="114.75" customHeight="1" x14ac:dyDescent="0.3">
      <c r="A59" s="14">
        <v>21</v>
      </c>
      <c r="B59" s="6" t="s">
        <v>42</v>
      </c>
      <c r="C59" s="22">
        <f>J59+K59</f>
        <v>97000</v>
      </c>
      <c r="D59" s="22"/>
      <c r="E59" s="21"/>
      <c r="F59" s="21"/>
      <c r="G59" s="24"/>
      <c r="H59" s="24"/>
      <c r="I59" s="24"/>
      <c r="J59" s="24">
        <v>24250</v>
      </c>
      <c r="K59" s="24">
        <v>72750</v>
      </c>
      <c r="L59" s="23"/>
    </row>
    <row r="60" spans="1:13" ht="18" x14ac:dyDescent="0.3">
      <c r="A60" s="11"/>
      <c r="B60" s="6" t="s">
        <v>64</v>
      </c>
      <c r="C60" s="22">
        <f>C13+C19+C25+C26+C30+C31+C32+C37+C43+C44+C45+C46+C47+C48+C49+C50+C51+C58+C59+C57+C56</f>
        <v>650395.70000000007</v>
      </c>
      <c r="D60" s="22">
        <f t="shared" ref="D60:L60" si="11">D13+D19+D25+D26+D30+D31+D32+D37+D43+D44+D45+D46+D47+D48+D49+D50+D51+D58+D59+D57+D56</f>
        <v>0</v>
      </c>
      <c r="E60" s="22">
        <f t="shared" si="11"/>
        <v>0</v>
      </c>
      <c r="F60" s="22">
        <f t="shared" si="11"/>
        <v>0</v>
      </c>
      <c r="G60" s="22">
        <f t="shared" si="11"/>
        <v>79161</v>
      </c>
      <c r="H60" s="22">
        <f t="shared" si="11"/>
        <v>86528.45</v>
      </c>
      <c r="I60" s="22">
        <f t="shared" si="11"/>
        <v>73797.090000000011</v>
      </c>
      <c r="J60" s="22">
        <f t="shared" si="11"/>
        <v>127450</v>
      </c>
      <c r="K60" s="22">
        <f t="shared" si="11"/>
        <v>174750</v>
      </c>
      <c r="L60" s="22">
        <f t="shared" si="11"/>
        <v>108709.16</v>
      </c>
      <c r="M60" s="25"/>
    </row>
    <row r="61" spans="1:13" ht="3" customHeight="1" x14ac:dyDescent="0.3">
      <c r="B61" s="1"/>
      <c r="C61" s="1"/>
      <c r="L61" t="s">
        <v>35</v>
      </c>
    </row>
    <row r="62" spans="1:13" ht="53.25" customHeight="1" x14ac:dyDescent="0.3">
      <c r="A62" s="29" t="s">
        <v>90</v>
      </c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</row>
    <row r="63" spans="1:13" x14ac:dyDescent="0.3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</row>
    <row r="64" spans="1:13" ht="18" x14ac:dyDescent="0.35">
      <c r="A64" s="8" t="s">
        <v>91</v>
      </c>
      <c r="B64" s="8"/>
      <c r="C64" s="8"/>
      <c r="D64" s="8"/>
      <c r="E64" s="9"/>
      <c r="F64" s="9"/>
      <c r="G64" s="9"/>
      <c r="H64" s="9"/>
      <c r="I64" s="9"/>
      <c r="J64" s="9"/>
    </row>
    <row r="65" spans="1:10" ht="14.25" customHeight="1" x14ac:dyDescent="0.35">
      <c r="A65" s="8"/>
      <c r="B65" s="8"/>
      <c r="C65" s="8"/>
      <c r="D65" s="8"/>
      <c r="E65" s="9"/>
      <c r="F65" s="9"/>
      <c r="G65" s="9"/>
      <c r="H65" s="9"/>
      <c r="I65" s="9"/>
      <c r="J65" s="9"/>
    </row>
    <row r="66" spans="1:10" ht="6" hidden="1" customHeight="1" x14ac:dyDescent="0.35">
      <c r="A66" s="27"/>
      <c r="B66" s="27"/>
      <c r="C66" s="27"/>
      <c r="D66" s="27"/>
      <c r="E66" s="9"/>
      <c r="F66" s="9"/>
      <c r="G66" s="9"/>
      <c r="H66" s="9"/>
      <c r="I66" s="9"/>
      <c r="J66" s="9"/>
    </row>
    <row r="67" spans="1:10" ht="31.5" customHeight="1" x14ac:dyDescent="0.35">
      <c r="A67" s="27"/>
      <c r="B67" s="27"/>
      <c r="C67" s="27"/>
      <c r="D67" s="27"/>
      <c r="E67" s="9"/>
      <c r="F67" s="9"/>
      <c r="G67" s="9"/>
      <c r="H67" s="9"/>
      <c r="I67" s="9"/>
      <c r="J67" s="9"/>
    </row>
    <row r="68" spans="1:10" ht="18" x14ac:dyDescent="0.35">
      <c r="A68" s="28"/>
      <c r="B68" s="27"/>
      <c r="C68" s="10"/>
      <c r="D68" s="8"/>
      <c r="E68" s="9"/>
      <c r="F68" s="9"/>
      <c r="G68" s="9"/>
      <c r="H68" s="9"/>
      <c r="I68" s="9"/>
      <c r="J68" s="9"/>
    </row>
  </sheetData>
  <mergeCells count="12">
    <mergeCell ref="C8:L8"/>
    <mergeCell ref="D9:L9"/>
    <mergeCell ref="C9:C11"/>
    <mergeCell ref="A7:L7"/>
    <mergeCell ref="B8:B11"/>
    <mergeCell ref="A8:A11"/>
    <mergeCell ref="J10:L10"/>
    <mergeCell ref="A66:D67"/>
    <mergeCell ref="A68:B68"/>
    <mergeCell ref="A62:L63"/>
    <mergeCell ref="D10:F10"/>
    <mergeCell ref="G10:I10"/>
  </mergeCells>
  <phoneticPr fontId="5" type="noConversion"/>
  <pageMargins left="0.78740157480314965" right="0.78740157480314965" top="0.78740157480314965" bottom="0" header="0" footer="0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2026-07-28T06:16:24Z</cp:lastPrinted>
  <dcterms:created xsi:type="dcterms:W3CDTF">2023-11-20T12:40:51Z</dcterms:created>
  <dcterms:modified xsi:type="dcterms:W3CDTF">2026-08-05T12:14:50Z</dcterms:modified>
</cp:coreProperties>
</file>