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4E00E77D-0D29-4CD6-A1FF-F10DA09591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4" i="1" l="1"/>
  <c r="I46" i="1" l="1"/>
  <c r="H46" i="1"/>
  <c r="G46" i="1"/>
  <c r="I35" i="1" l="1"/>
  <c r="H35" i="1"/>
  <c r="G35" i="1"/>
  <c r="I13" i="1" l="1"/>
  <c r="C17" i="1"/>
  <c r="H13" i="1"/>
  <c r="C47" i="1"/>
  <c r="C46" i="1"/>
  <c r="C38" i="1"/>
  <c r="C45" i="1"/>
  <c r="C43" i="1"/>
  <c r="C42" i="1"/>
  <c r="C41" i="1"/>
  <c r="C40" i="1"/>
  <c r="C39" i="1"/>
  <c r="C37" i="1"/>
  <c r="C36" i="1"/>
  <c r="G25" i="1"/>
  <c r="I25" i="1"/>
  <c r="H25" i="1"/>
  <c r="C31" i="1"/>
  <c r="C32" i="1"/>
  <c r="C33" i="1"/>
  <c r="C34" i="1"/>
  <c r="C30" i="1"/>
  <c r="C29" i="1"/>
  <c r="C28" i="1"/>
  <c r="C27" i="1"/>
  <c r="C26" i="1"/>
  <c r="C15" i="1"/>
  <c r="C23" i="1"/>
  <c r="C24" i="1"/>
  <c r="C22" i="1"/>
  <c r="C21" i="1"/>
  <c r="C19" i="1"/>
  <c r="C20" i="1"/>
  <c r="C18" i="1"/>
  <c r="C16" i="1"/>
  <c r="G13" i="1"/>
  <c r="C35" i="1" l="1"/>
  <c r="C13" i="1"/>
  <c r="G48" i="1"/>
  <c r="I48" i="1"/>
  <c r="C25" i="1"/>
  <c r="H48" i="1"/>
  <c r="C48" i="1" l="1"/>
</calcChain>
</file>

<file path=xl/sharedStrings.xml><?xml version="1.0" encoding="utf-8"?>
<sst xmlns="http://schemas.openxmlformats.org/spreadsheetml/2006/main" count="94" uniqueCount="84">
  <si>
    <t>1.1</t>
  </si>
  <si>
    <t>1.2</t>
  </si>
  <si>
    <t>1.3</t>
  </si>
  <si>
    <t>1.5</t>
  </si>
  <si>
    <t>2</t>
  </si>
  <si>
    <t>2.1</t>
  </si>
  <si>
    <t>2.2</t>
  </si>
  <si>
    <t>2.3</t>
  </si>
  <si>
    <t>2.4</t>
  </si>
  <si>
    <t>2.5</t>
  </si>
  <si>
    <t>3</t>
  </si>
  <si>
    <t>4</t>
  </si>
  <si>
    <t>1.4</t>
  </si>
  <si>
    <t>№ з/п</t>
  </si>
  <si>
    <t>Всього</t>
  </si>
  <si>
    <t xml:space="preserve">Всього </t>
  </si>
  <si>
    <t>Фінансове забезпечення, тис. грн</t>
  </si>
  <si>
    <t>в тому числі</t>
  </si>
  <si>
    <t>Зміст заходу</t>
  </si>
  <si>
    <t>державний бюджет</t>
  </si>
  <si>
    <t>місцевий бюджет</t>
  </si>
  <si>
    <t>інші кошти</t>
  </si>
  <si>
    <t>Заходи щодо покращення стану доріг, тротуарів, стоянок для таксі та автомобілів, автобусних зупинок, прибудинкових територій</t>
  </si>
  <si>
    <t>Покращення матеріально-технічної бази підприємства</t>
  </si>
  <si>
    <t>1</t>
  </si>
  <si>
    <t>1.6</t>
  </si>
  <si>
    <t>капітальний ремонт доріг, тротуарів у          м. Старокостянтинів</t>
  </si>
  <si>
    <t>капітальний ремонт доріг, тротуарів у сільських населених пунктах громади</t>
  </si>
  <si>
    <t>поточний ремонт доріг, тротуарів у           м. Старокостянтинів</t>
  </si>
  <si>
    <t>поточний ремонт доріг, тротуарів у сільських населених пунктах громади</t>
  </si>
  <si>
    <t>капітальний ремонт стоянок таксі у          м. Старокостянтинів</t>
  </si>
  <si>
    <t xml:space="preserve">виготовлення проєктно-кошторисної документації з будівництва, реконструкції та капітального ремонту дорожнього покриття у громаді </t>
  </si>
  <si>
    <t>наведення горизонтальної розмітки та пішохідних переходів</t>
  </si>
  <si>
    <t>3.1</t>
  </si>
  <si>
    <t>3.2</t>
  </si>
  <si>
    <t>будівництво світлофорних об’єктів</t>
  </si>
  <si>
    <t>3.3</t>
  </si>
  <si>
    <t>3.4</t>
  </si>
  <si>
    <t>ремонт мостів та шляхопроводів</t>
  </si>
  <si>
    <t>утримання гідроспоруд у сільських населених пунктах громади</t>
  </si>
  <si>
    <t>утримання дощової каналізації</t>
  </si>
  <si>
    <t>паспортизація вулиць та провулків</t>
  </si>
  <si>
    <t>озеленення вулиць громади</t>
  </si>
  <si>
    <t>утримання набережної міста</t>
  </si>
  <si>
    <t>утримання пам’ятників у громаді</t>
  </si>
  <si>
    <t>утримання гідропарку міста</t>
  </si>
  <si>
    <t>утримання пляжу міста</t>
  </si>
  <si>
    <t>утримання мережі доріг та тротуарів в громаді в осінньо-зимовий період</t>
  </si>
  <si>
    <t>утримання міського диспетчерського пункту</t>
  </si>
  <si>
    <t>утримання в’їзних знаків</t>
  </si>
  <si>
    <t>придбання техніки</t>
  </si>
  <si>
    <t>Заходи щодо підвищення рівня безпеки дорожнього руху, розвиток та утримання дорожньої інфраструктури</t>
  </si>
  <si>
    <t>2.6</t>
  </si>
  <si>
    <t>2.7</t>
  </si>
  <si>
    <t>2.8</t>
  </si>
  <si>
    <t>2.9</t>
  </si>
  <si>
    <t>3.5</t>
  </si>
  <si>
    <t>3.6</t>
  </si>
  <si>
    <t>3.7</t>
  </si>
  <si>
    <t>3.8</t>
  </si>
  <si>
    <t>3.9</t>
  </si>
  <si>
    <t>утримання світлофорних об'єктів</t>
  </si>
  <si>
    <t>будівництво дощової каналізації</t>
  </si>
  <si>
    <t>реконструкція об'єктів культурної спадщини (пам'ятників)</t>
  </si>
  <si>
    <t>Заходи Програми діяльності та розвитку комунального підприємства «Ремонтно-будівне шляхове підприємство» Старокостянтинівської міської ради на 2027-2029 роки</t>
  </si>
  <si>
    <t>2027 рік</t>
  </si>
  <si>
    <t>2028 рік</t>
  </si>
  <si>
    <t>2029 рік</t>
  </si>
  <si>
    <t>утримання, придбання та встановлення  трубостійок та дорожніх знаків</t>
  </si>
  <si>
    <t>1.7</t>
  </si>
  <si>
    <t>1.8</t>
  </si>
  <si>
    <t>1.9</t>
  </si>
  <si>
    <t>1.10</t>
  </si>
  <si>
    <t xml:space="preserve">Санітарна очистка і озеленення вулиць, утримання пам’ятників, 
місць відпочинку, доріг та міського диспетчерського пункту  </t>
  </si>
  <si>
    <t>пониження бардюр на пішохідних переходах</t>
  </si>
  <si>
    <t xml:space="preserve">облаштування  світлофорних об'єктів альтернативними джерелами енергії </t>
  </si>
  <si>
    <t>-</t>
  </si>
  <si>
    <t>4.1</t>
  </si>
  <si>
    <t>3.10</t>
  </si>
  <si>
    <t>Начальник управління житлово-комунального господарства та інфраструктури виконавчого комітету міської ради         Світлана ОВЧАР</t>
  </si>
  <si>
    <t>капітальний ремонт моста по вул. Кожедуба та гідротехнічних споруд (вул. Леонтовича, пров. Чикирди)</t>
  </si>
  <si>
    <t>санітарна очистка вулиць громади</t>
  </si>
  <si>
    <t>5. Фінансове  забезпечення Програми</t>
  </si>
  <si>
    <t>утримання меморіальних об'єктів у громаді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</si>
</sst>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;[Red]0.00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top" textRotation="90"/>
    </xf>
    <xf numFmtId="0" fontId="1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165" fontId="4" fillId="0" borderId="1" xfId="0" applyNumberFormat="1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topLeftCell="A40" workbookViewId="0">
      <selection activeCell="B56" sqref="A54:B56"/>
    </sheetView>
  </sheetViews>
  <sheetFormatPr defaultRowHeight="14.4" x14ac:dyDescent="0.3"/>
  <cols>
    <col min="1" max="1" width="6.109375" customWidth="1"/>
    <col min="2" max="2" width="50.33203125" customWidth="1"/>
    <col min="3" max="3" width="13.5546875" customWidth="1"/>
    <col min="4" max="4" width="4.88671875" customWidth="1"/>
    <col min="5" max="5" width="3.44140625" customWidth="1"/>
    <col min="6" max="6" width="6.33203125" customWidth="1"/>
    <col min="7" max="7" width="19.6640625" customWidth="1"/>
    <col min="8" max="8" width="16.88671875" customWidth="1"/>
    <col min="9" max="9" width="14.6640625" customWidth="1"/>
    <col min="10" max="10" width="6" customWidth="1"/>
    <col min="11" max="11" width="6.109375" customWidth="1"/>
    <col min="12" max="12" width="5.88671875" customWidth="1"/>
  </cols>
  <sheetData>
    <row r="1" spans="1:14" ht="8.25" customHeight="1" x14ac:dyDescent="0.3">
      <c r="A1" s="1"/>
    </row>
    <row r="2" spans="1:14" ht="17.399999999999999" x14ac:dyDescent="0.3">
      <c r="A2" s="1"/>
      <c r="B2" s="2" t="s">
        <v>82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" customHeight="1" x14ac:dyDescent="0.3">
      <c r="A3" s="2"/>
      <c r="B3" s="2"/>
      <c r="C3" s="2"/>
      <c r="D3" s="2"/>
      <c r="E3" s="2"/>
      <c r="F3" s="1"/>
      <c r="G3" s="2"/>
      <c r="H3" s="2"/>
      <c r="I3" s="2"/>
      <c r="J3" s="2"/>
      <c r="K3" s="2"/>
      <c r="L3" s="2"/>
      <c r="M3" s="3"/>
      <c r="N3" s="3"/>
    </row>
    <row r="4" spans="1:14" ht="4.5" hidden="1" customHeight="1" x14ac:dyDescent="0.3">
      <c r="A4" s="2"/>
      <c r="B4" s="2"/>
      <c r="C4" s="2"/>
      <c r="D4" s="2"/>
      <c r="E4" s="2"/>
      <c r="F4" s="1"/>
      <c r="G4" s="2"/>
      <c r="H4" s="2"/>
      <c r="I4" s="2"/>
      <c r="J4" s="2"/>
      <c r="K4" s="2"/>
      <c r="L4" s="2"/>
      <c r="M4" s="3"/>
      <c r="N4" s="3"/>
    </row>
    <row r="5" spans="1:14" ht="18.75" hidden="1" customHeight="1" x14ac:dyDescent="0.3">
      <c r="A5" s="2"/>
      <c r="B5" s="2"/>
      <c r="C5" s="2"/>
      <c r="D5" s="2"/>
      <c r="E5" s="2"/>
      <c r="F5" s="1"/>
      <c r="G5" s="2"/>
      <c r="H5" s="2"/>
      <c r="I5" s="2"/>
      <c r="J5" s="2"/>
      <c r="K5" s="2"/>
      <c r="L5" s="2"/>
      <c r="M5" s="3"/>
      <c r="N5" s="3"/>
    </row>
    <row r="6" spans="1:14" ht="18.75" hidden="1" customHeight="1" x14ac:dyDescent="0.3">
      <c r="A6" s="2"/>
      <c r="B6" s="2"/>
      <c r="C6" s="2"/>
      <c r="D6" s="2"/>
      <c r="E6" s="2"/>
      <c r="F6" s="1"/>
      <c r="G6" s="2"/>
      <c r="H6" s="2"/>
      <c r="I6" s="2"/>
      <c r="J6" s="2"/>
      <c r="K6" s="2"/>
      <c r="L6" s="2"/>
      <c r="M6" s="3"/>
      <c r="N6" s="3"/>
    </row>
    <row r="7" spans="1:14" ht="42.75" customHeight="1" x14ac:dyDescent="0.3">
      <c r="A7" s="35" t="s">
        <v>64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"/>
      <c r="N7" s="3"/>
    </row>
    <row r="8" spans="1:14" ht="18.75" customHeight="1" x14ac:dyDescent="0.3">
      <c r="A8" s="36" t="s">
        <v>13</v>
      </c>
      <c r="B8" s="36" t="s">
        <v>18</v>
      </c>
      <c r="C8" s="28" t="s">
        <v>16</v>
      </c>
      <c r="D8" s="29"/>
      <c r="E8" s="29"/>
      <c r="F8" s="29"/>
      <c r="G8" s="29"/>
      <c r="H8" s="29"/>
      <c r="I8" s="29"/>
      <c r="J8" s="29"/>
      <c r="K8" s="29"/>
      <c r="L8" s="29"/>
      <c r="M8" s="3"/>
      <c r="N8" s="3"/>
    </row>
    <row r="9" spans="1:14" ht="23.25" customHeight="1" x14ac:dyDescent="0.3">
      <c r="A9" s="36"/>
      <c r="B9" s="36"/>
      <c r="C9" s="32" t="s">
        <v>15</v>
      </c>
      <c r="D9" s="30" t="s">
        <v>17</v>
      </c>
      <c r="E9" s="31"/>
      <c r="F9" s="31"/>
      <c r="G9" s="31"/>
      <c r="H9" s="31"/>
      <c r="I9" s="31"/>
      <c r="J9" s="31"/>
      <c r="K9" s="31"/>
      <c r="L9" s="28"/>
    </row>
    <row r="10" spans="1:14" ht="33.6" customHeight="1" x14ac:dyDescent="0.3">
      <c r="A10" s="36"/>
      <c r="B10" s="36"/>
      <c r="C10" s="33"/>
      <c r="D10" s="38" t="s">
        <v>19</v>
      </c>
      <c r="E10" s="38"/>
      <c r="F10" s="38"/>
      <c r="G10" s="37" t="s">
        <v>20</v>
      </c>
      <c r="H10" s="37"/>
      <c r="I10" s="37"/>
      <c r="J10" s="37" t="s">
        <v>21</v>
      </c>
      <c r="K10" s="37"/>
      <c r="L10" s="37"/>
    </row>
    <row r="11" spans="1:14" ht="65.25" customHeight="1" x14ac:dyDescent="0.3">
      <c r="A11" s="36"/>
      <c r="B11" s="36"/>
      <c r="C11" s="34"/>
      <c r="D11" s="7" t="s">
        <v>65</v>
      </c>
      <c r="E11" s="8" t="s">
        <v>66</v>
      </c>
      <c r="F11" s="8" t="s">
        <v>67</v>
      </c>
      <c r="G11" s="8" t="s">
        <v>65</v>
      </c>
      <c r="H11" s="8" t="s">
        <v>66</v>
      </c>
      <c r="I11" s="8" t="s">
        <v>67</v>
      </c>
      <c r="J11" s="8" t="s">
        <v>65</v>
      </c>
      <c r="K11" s="8" t="s">
        <v>66</v>
      </c>
      <c r="L11" s="8" t="s">
        <v>67</v>
      </c>
    </row>
    <row r="12" spans="1:14" ht="18" x14ac:dyDescent="0.3">
      <c r="A12" s="9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  <c r="L12" s="10">
        <v>12</v>
      </c>
    </row>
    <row r="13" spans="1:14" ht="24.75" customHeight="1" x14ac:dyDescent="0.3">
      <c r="A13" s="42" t="s">
        <v>24</v>
      </c>
      <c r="B13" s="44" t="s">
        <v>22</v>
      </c>
      <c r="C13" s="45">
        <f>C15+C16+C17+C18+C19+C20+C21+C22+C23+C24</f>
        <v>465554.1</v>
      </c>
      <c r="D13" s="45"/>
      <c r="E13" s="45"/>
      <c r="F13" s="45"/>
      <c r="G13" s="43">
        <f>G15+G16+G18+G19+G20+G21+G22+G23+G24</f>
        <v>141925.20000000001</v>
      </c>
      <c r="H13" s="43">
        <f>H15+H17+H18+H19+H20+H21+H22+H23+H24</f>
        <v>156323</v>
      </c>
      <c r="I13" s="43">
        <f>I15+I16+I18+I19+I20+I21+I22+I23+I24+I17</f>
        <v>167305.9</v>
      </c>
      <c r="J13" s="40"/>
      <c r="K13" s="40"/>
      <c r="L13" s="41"/>
    </row>
    <row r="14" spans="1:14" ht="52.95" customHeight="1" x14ac:dyDescent="0.3">
      <c r="A14" s="42"/>
      <c r="B14" s="44"/>
      <c r="C14" s="46"/>
      <c r="D14" s="46"/>
      <c r="E14" s="46"/>
      <c r="F14" s="46"/>
      <c r="G14" s="43"/>
      <c r="H14" s="43"/>
      <c r="I14" s="43"/>
      <c r="J14" s="40"/>
      <c r="K14" s="40"/>
      <c r="L14" s="41"/>
    </row>
    <row r="15" spans="1:14" ht="36" customHeight="1" x14ac:dyDescent="0.3">
      <c r="A15" s="17" t="s">
        <v>0</v>
      </c>
      <c r="B15" s="24" t="s">
        <v>26</v>
      </c>
      <c r="C15" s="18">
        <f>G15+H15+I15</f>
        <v>181606.5</v>
      </c>
      <c r="D15" s="22"/>
      <c r="E15" s="22"/>
      <c r="F15" s="22"/>
      <c r="G15" s="18">
        <v>38031</v>
      </c>
      <c r="H15" s="18">
        <v>72885</v>
      </c>
      <c r="I15" s="18">
        <v>70690.5</v>
      </c>
      <c r="J15" s="18"/>
      <c r="K15" s="18"/>
      <c r="L15" s="13"/>
    </row>
    <row r="16" spans="1:14" ht="36" x14ac:dyDescent="0.3">
      <c r="A16" s="17" t="s">
        <v>1</v>
      </c>
      <c r="B16" s="24" t="s">
        <v>27</v>
      </c>
      <c r="C16" s="18">
        <f>G16+I16</f>
        <v>54574.2</v>
      </c>
      <c r="D16" s="22"/>
      <c r="E16" s="22"/>
      <c r="F16" s="22"/>
      <c r="G16" s="18">
        <v>51874.2</v>
      </c>
      <c r="H16" s="18" t="s">
        <v>76</v>
      </c>
      <c r="I16" s="18">
        <v>2700</v>
      </c>
      <c r="J16" s="18"/>
      <c r="K16" s="18"/>
      <c r="L16" s="13"/>
    </row>
    <row r="17" spans="1:12" ht="36" x14ac:dyDescent="0.3">
      <c r="A17" s="17" t="s">
        <v>2</v>
      </c>
      <c r="B17" s="24" t="s">
        <v>30</v>
      </c>
      <c r="C17" s="18">
        <f>H17+I17</f>
        <v>323.39999999999998</v>
      </c>
      <c r="D17" s="22"/>
      <c r="E17" s="22"/>
      <c r="F17" s="22"/>
      <c r="G17" s="18" t="s">
        <v>76</v>
      </c>
      <c r="H17" s="18">
        <v>228</v>
      </c>
      <c r="I17" s="18">
        <v>95.4</v>
      </c>
      <c r="J17" s="18"/>
      <c r="K17" s="18"/>
      <c r="L17" s="13"/>
    </row>
    <row r="18" spans="1:12" ht="54" x14ac:dyDescent="0.3">
      <c r="A18" s="17" t="s">
        <v>12</v>
      </c>
      <c r="B18" s="24" t="s">
        <v>80</v>
      </c>
      <c r="C18" s="18">
        <f>G18+H18+I18</f>
        <v>62560</v>
      </c>
      <c r="D18" s="22"/>
      <c r="E18" s="22"/>
      <c r="F18" s="22"/>
      <c r="G18" s="18">
        <v>18050</v>
      </c>
      <c r="H18" s="18">
        <v>21010</v>
      </c>
      <c r="I18" s="18">
        <v>23500</v>
      </c>
      <c r="J18" s="18"/>
      <c r="K18" s="18"/>
      <c r="L18" s="13"/>
    </row>
    <row r="19" spans="1:12" ht="18" x14ac:dyDescent="0.3">
      <c r="A19" s="17" t="s">
        <v>3</v>
      </c>
      <c r="B19" s="24" t="s">
        <v>35</v>
      </c>
      <c r="C19" s="18">
        <f t="shared" ref="C19:C20" si="0">G19+H19+I19</f>
        <v>5500</v>
      </c>
      <c r="D19" s="22"/>
      <c r="E19" s="22"/>
      <c r="F19" s="22"/>
      <c r="G19" s="18">
        <v>1780</v>
      </c>
      <c r="H19" s="18">
        <v>1800</v>
      </c>
      <c r="I19" s="18">
        <v>1920</v>
      </c>
      <c r="J19" s="18"/>
      <c r="K19" s="18"/>
      <c r="L19" s="13"/>
    </row>
    <row r="20" spans="1:12" ht="18" x14ac:dyDescent="0.3">
      <c r="A20" s="17" t="s">
        <v>25</v>
      </c>
      <c r="B20" s="24" t="s">
        <v>41</v>
      </c>
      <c r="C20" s="18">
        <f t="shared" si="0"/>
        <v>1380</v>
      </c>
      <c r="D20" s="22"/>
      <c r="E20" s="22"/>
      <c r="F20" s="22"/>
      <c r="G20" s="18">
        <v>500</v>
      </c>
      <c r="H20" s="18">
        <v>520</v>
      </c>
      <c r="I20" s="18">
        <v>360</v>
      </c>
      <c r="J20" s="18"/>
      <c r="K20" s="18"/>
      <c r="L20" s="13"/>
    </row>
    <row r="21" spans="1:12" ht="18" x14ac:dyDescent="0.3">
      <c r="A21" s="17" t="s">
        <v>69</v>
      </c>
      <c r="B21" s="24" t="s">
        <v>62</v>
      </c>
      <c r="C21" s="18">
        <f>G21+H21+I21</f>
        <v>8210</v>
      </c>
      <c r="D21" s="22"/>
      <c r="E21" s="22"/>
      <c r="F21" s="22"/>
      <c r="G21" s="18">
        <v>3600</v>
      </c>
      <c r="H21" s="18">
        <v>3360</v>
      </c>
      <c r="I21" s="18">
        <v>1250</v>
      </c>
      <c r="J21" s="18"/>
      <c r="K21" s="18"/>
      <c r="L21" s="13"/>
    </row>
    <row r="22" spans="1:12" ht="72" x14ac:dyDescent="0.3">
      <c r="A22" s="17" t="s">
        <v>70</v>
      </c>
      <c r="B22" s="24" t="s">
        <v>31</v>
      </c>
      <c r="C22" s="18">
        <f>G22+H22+I22</f>
        <v>3240</v>
      </c>
      <c r="D22" s="22"/>
      <c r="E22" s="22"/>
      <c r="F22" s="22"/>
      <c r="G22" s="18">
        <v>860</v>
      </c>
      <c r="H22" s="18">
        <v>1100</v>
      </c>
      <c r="I22" s="18">
        <v>1280</v>
      </c>
      <c r="J22" s="18"/>
      <c r="K22" s="18"/>
      <c r="L22" s="13"/>
    </row>
    <row r="23" spans="1:12" ht="40.5" customHeight="1" x14ac:dyDescent="0.3">
      <c r="A23" s="17" t="s">
        <v>71</v>
      </c>
      <c r="B23" s="11" t="s">
        <v>28</v>
      </c>
      <c r="C23" s="18">
        <f t="shared" ref="C23:C24" si="1">G23+H23+I23</f>
        <v>58160</v>
      </c>
      <c r="D23" s="22"/>
      <c r="E23" s="22"/>
      <c r="F23" s="22"/>
      <c r="G23" s="18">
        <v>16260</v>
      </c>
      <c r="H23" s="18">
        <v>19300</v>
      </c>
      <c r="I23" s="18">
        <v>22600</v>
      </c>
      <c r="J23" s="18"/>
      <c r="K23" s="18"/>
      <c r="L23" s="13"/>
    </row>
    <row r="24" spans="1:12" ht="40.5" customHeight="1" x14ac:dyDescent="0.3">
      <c r="A24" s="17" t="s">
        <v>72</v>
      </c>
      <c r="B24" s="11" t="s">
        <v>29</v>
      </c>
      <c r="C24" s="18">
        <f t="shared" si="1"/>
        <v>90000</v>
      </c>
      <c r="D24" s="22"/>
      <c r="E24" s="22"/>
      <c r="F24" s="22"/>
      <c r="G24" s="18">
        <v>10970</v>
      </c>
      <c r="H24" s="18">
        <v>36120</v>
      </c>
      <c r="I24" s="18">
        <v>42910</v>
      </c>
      <c r="J24" s="18"/>
      <c r="K24" s="18"/>
      <c r="L24" s="13"/>
    </row>
    <row r="25" spans="1:12" ht="57.75" customHeight="1" x14ac:dyDescent="0.3">
      <c r="A25" s="16" t="s">
        <v>4</v>
      </c>
      <c r="B25" s="5" t="s">
        <v>51</v>
      </c>
      <c r="C25" s="19">
        <f>C27+C28+C29+C30+C31+C32+C33+C34+C26</f>
        <v>27752</v>
      </c>
      <c r="D25" s="22"/>
      <c r="E25" s="22"/>
      <c r="F25" s="22"/>
      <c r="G25" s="19">
        <f>G26+G27+G28+G30+G31+G32+G33+G34</f>
        <v>6515</v>
      </c>
      <c r="H25" s="19">
        <f>H26+H27+H28+H29+H30+H31+H32+H33+H34</f>
        <v>10835</v>
      </c>
      <c r="I25" s="22">
        <f>I26+I28+I30+I31+I32+I33+I34</f>
        <v>10402</v>
      </c>
      <c r="J25" s="19"/>
      <c r="K25" s="19"/>
      <c r="L25" s="13"/>
    </row>
    <row r="26" spans="1:12" ht="38.25" customHeight="1" x14ac:dyDescent="0.3">
      <c r="A26" s="17" t="s">
        <v>5</v>
      </c>
      <c r="B26" s="12" t="s">
        <v>68</v>
      </c>
      <c r="C26" s="18">
        <f>G26+H26+I26</f>
        <v>244</v>
      </c>
      <c r="D26" s="22"/>
      <c r="E26" s="22"/>
      <c r="F26" s="22"/>
      <c r="G26" s="18">
        <v>68</v>
      </c>
      <c r="H26" s="18">
        <v>84</v>
      </c>
      <c r="I26" s="18">
        <v>92</v>
      </c>
      <c r="J26" s="18"/>
      <c r="K26" s="18"/>
      <c r="L26" s="13"/>
    </row>
    <row r="27" spans="1:12" ht="38.25" customHeight="1" x14ac:dyDescent="0.3">
      <c r="A27" s="17" t="s">
        <v>6</v>
      </c>
      <c r="B27" s="25" t="s">
        <v>74</v>
      </c>
      <c r="C27" s="18">
        <f>G27+H27</f>
        <v>665</v>
      </c>
      <c r="D27" s="22"/>
      <c r="E27" s="22"/>
      <c r="F27" s="22"/>
      <c r="G27" s="18">
        <v>300</v>
      </c>
      <c r="H27" s="18">
        <v>365</v>
      </c>
      <c r="I27" s="18" t="s">
        <v>76</v>
      </c>
      <c r="J27" s="18"/>
      <c r="K27" s="18"/>
      <c r="L27" s="13"/>
    </row>
    <row r="28" spans="1:12" ht="36.75" customHeight="1" x14ac:dyDescent="0.3">
      <c r="A28" s="17" t="s">
        <v>7</v>
      </c>
      <c r="B28" s="25" t="s">
        <v>32</v>
      </c>
      <c r="C28" s="18">
        <f>G28+H28+I28</f>
        <v>2850</v>
      </c>
      <c r="D28" s="22"/>
      <c r="E28" s="22"/>
      <c r="F28" s="22"/>
      <c r="G28" s="18">
        <v>890</v>
      </c>
      <c r="H28" s="18">
        <v>970</v>
      </c>
      <c r="I28" s="18">
        <v>990</v>
      </c>
      <c r="J28" s="18"/>
      <c r="K28" s="18"/>
      <c r="L28" s="13"/>
    </row>
    <row r="29" spans="1:12" ht="46.5" customHeight="1" x14ac:dyDescent="0.3">
      <c r="A29" s="17" t="s">
        <v>8</v>
      </c>
      <c r="B29" s="11" t="s">
        <v>75</v>
      </c>
      <c r="C29" s="18">
        <f>H29</f>
        <v>2000</v>
      </c>
      <c r="D29" s="22"/>
      <c r="E29" s="22"/>
      <c r="F29" s="22"/>
      <c r="G29" s="18" t="s">
        <v>76</v>
      </c>
      <c r="H29" s="18">
        <v>2000</v>
      </c>
      <c r="I29" s="18" t="s">
        <v>76</v>
      </c>
      <c r="J29" s="18"/>
      <c r="K29" s="18"/>
      <c r="L29" s="13"/>
    </row>
    <row r="30" spans="1:12" ht="18" x14ac:dyDescent="0.3">
      <c r="A30" s="17" t="s">
        <v>9</v>
      </c>
      <c r="B30" s="11" t="s">
        <v>61</v>
      </c>
      <c r="C30" s="18">
        <f>G30+H30+I30</f>
        <v>1760</v>
      </c>
      <c r="D30" s="22"/>
      <c r="E30" s="22"/>
      <c r="F30" s="22"/>
      <c r="G30" s="18">
        <v>520</v>
      </c>
      <c r="H30" s="18">
        <v>610</v>
      </c>
      <c r="I30" s="18">
        <v>630</v>
      </c>
      <c r="J30" s="18"/>
      <c r="K30" s="18"/>
      <c r="L30" s="13"/>
    </row>
    <row r="31" spans="1:12" ht="25.5" customHeight="1" x14ac:dyDescent="0.3">
      <c r="A31" s="17" t="s">
        <v>52</v>
      </c>
      <c r="B31" s="24" t="s">
        <v>38</v>
      </c>
      <c r="C31" s="18">
        <f t="shared" ref="C31:C34" si="2">G31+H31+I31</f>
        <v>10050</v>
      </c>
      <c r="D31" s="22"/>
      <c r="E31" s="22"/>
      <c r="F31" s="22"/>
      <c r="G31" s="18">
        <v>2450</v>
      </c>
      <c r="H31" s="18">
        <v>3400</v>
      </c>
      <c r="I31" s="18">
        <v>4200</v>
      </c>
      <c r="J31" s="18"/>
      <c r="K31" s="18"/>
      <c r="L31" s="13"/>
    </row>
    <row r="32" spans="1:12" ht="36.75" customHeight="1" x14ac:dyDescent="0.3">
      <c r="A32" s="17" t="s">
        <v>53</v>
      </c>
      <c r="B32" s="24" t="s">
        <v>39</v>
      </c>
      <c r="C32" s="18">
        <f t="shared" si="2"/>
        <v>7200</v>
      </c>
      <c r="D32" s="22"/>
      <c r="E32" s="22"/>
      <c r="F32" s="22"/>
      <c r="G32" s="18">
        <v>1600</v>
      </c>
      <c r="H32" s="18">
        <v>2500</v>
      </c>
      <c r="I32" s="18">
        <v>3100</v>
      </c>
      <c r="J32" s="18"/>
      <c r="K32" s="18"/>
      <c r="L32" s="13"/>
    </row>
    <row r="33" spans="1:12" ht="27" customHeight="1" x14ac:dyDescent="0.3">
      <c r="A33" s="17" t="s">
        <v>54</v>
      </c>
      <c r="B33" s="24" t="s">
        <v>49</v>
      </c>
      <c r="C33" s="18">
        <f t="shared" si="2"/>
        <v>189</v>
      </c>
      <c r="D33" s="22"/>
      <c r="E33" s="22"/>
      <c r="F33" s="22"/>
      <c r="G33" s="18">
        <v>57</v>
      </c>
      <c r="H33" s="18">
        <v>62</v>
      </c>
      <c r="I33" s="18">
        <v>70</v>
      </c>
      <c r="J33" s="18"/>
      <c r="K33" s="18"/>
      <c r="L33" s="13"/>
    </row>
    <row r="34" spans="1:12" ht="25.5" customHeight="1" x14ac:dyDescent="0.3">
      <c r="A34" s="17" t="s">
        <v>55</v>
      </c>
      <c r="B34" s="24" t="s">
        <v>40</v>
      </c>
      <c r="C34" s="18">
        <f t="shared" si="2"/>
        <v>2794</v>
      </c>
      <c r="D34" s="22"/>
      <c r="E34" s="22"/>
      <c r="F34" s="22"/>
      <c r="G34" s="18">
        <v>630</v>
      </c>
      <c r="H34" s="18">
        <v>844</v>
      </c>
      <c r="I34" s="18">
        <v>1320</v>
      </c>
      <c r="J34" s="21"/>
      <c r="K34" s="21"/>
      <c r="L34" s="13"/>
    </row>
    <row r="35" spans="1:12" ht="71.400000000000006" customHeight="1" x14ac:dyDescent="0.3">
      <c r="A35" s="16" t="s">
        <v>10</v>
      </c>
      <c r="B35" s="5" t="s">
        <v>73</v>
      </c>
      <c r="C35" s="19">
        <f>SUM(C36:C45)</f>
        <v>151611</v>
      </c>
      <c r="D35" s="23"/>
      <c r="E35" s="22"/>
      <c r="F35" s="22"/>
      <c r="G35" s="19">
        <f>SUM(G36:G45)</f>
        <v>42146</v>
      </c>
      <c r="H35" s="19">
        <f>SUM(H36:H45)</f>
        <v>52099</v>
      </c>
      <c r="I35" s="19">
        <f>SUM(I36:I45)</f>
        <v>57366</v>
      </c>
      <c r="J35" s="19"/>
      <c r="K35" s="19"/>
      <c r="L35" s="13"/>
    </row>
    <row r="36" spans="1:12" ht="23.25" customHeight="1" x14ac:dyDescent="0.3">
      <c r="A36" s="17" t="s">
        <v>33</v>
      </c>
      <c r="B36" s="4" t="s">
        <v>81</v>
      </c>
      <c r="C36" s="20">
        <f t="shared" ref="C36:C47" si="3">G36+H36+I36</f>
        <v>49070</v>
      </c>
      <c r="D36" s="22"/>
      <c r="E36" s="22"/>
      <c r="F36" s="22"/>
      <c r="G36" s="20">
        <v>13370</v>
      </c>
      <c r="H36" s="20">
        <v>16600</v>
      </c>
      <c r="I36" s="20">
        <v>19100</v>
      </c>
      <c r="J36" s="21"/>
      <c r="K36" s="21"/>
      <c r="L36" s="13"/>
    </row>
    <row r="37" spans="1:12" ht="18" x14ac:dyDescent="0.3">
      <c r="A37" s="17" t="s">
        <v>34</v>
      </c>
      <c r="B37" s="4" t="s">
        <v>42</v>
      </c>
      <c r="C37" s="20">
        <f t="shared" si="3"/>
        <v>66150</v>
      </c>
      <c r="D37" s="22"/>
      <c r="E37" s="22"/>
      <c r="F37" s="22"/>
      <c r="G37" s="20">
        <v>19050</v>
      </c>
      <c r="H37" s="20">
        <v>22800</v>
      </c>
      <c r="I37" s="20">
        <v>24300</v>
      </c>
      <c r="J37" s="21"/>
      <c r="K37" s="21"/>
      <c r="L37" s="13"/>
    </row>
    <row r="38" spans="1:12" ht="18" x14ac:dyDescent="0.3">
      <c r="A38" s="17" t="s">
        <v>36</v>
      </c>
      <c r="B38" s="4" t="s">
        <v>43</v>
      </c>
      <c r="C38" s="20">
        <f t="shared" si="3"/>
        <v>1480</v>
      </c>
      <c r="D38" s="22"/>
      <c r="E38" s="22"/>
      <c r="F38" s="22"/>
      <c r="G38" s="20">
        <v>424</v>
      </c>
      <c r="H38" s="20">
        <v>460</v>
      </c>
      <c r="I38" s="20">
        <v>596</v>
      </c>
      <c r="J38" s="21"/>
      <c r="K38" s="21"/>
      <c r="L38" s="13"/>
    </row>
    <row r="39" spans="1:12" ht="18" x14ac:dyDescent="0.3">
      <c r="A39" s="17" t="s">
        <v>37</v>
      </c>
      <c r="B39" s="4" t="s">
        <v>44</v>
      </c>
      <c r="C39" s="20">
        <f t="shared" si="3"/>
        <v>3540</v>
      </c>
      <c r="D39" s="22"/>
      <c r="E39" s="22"/>
      <c r="F39" s="22"/>
      <c r="G39" s="20">
        <v>780</v>
      </c>
      <c r="H39" s="20">
        <v>1350</v>
      </c>
      <c r="I39" s="20">
        <v>1410</v>
      </c>
      <c r="J39" s="21"/>
      <c r="K39" s="21"/>
      <c r="L39" s="13"/>
    </row>
    <row r="40" spans="1:12" ht="18" x14ac:dyDescent="0.3">
      <c r="A40" s="17" t="s">
        <v>56</v>
      </c>
      <c r="B40" s="4" t="s">
        <v>45</v>
      </c>
      <c r="C40" s="20">
        <f t="shared" si="3"/>
        <v>475</v>
      </c>
      <c r="D40" s="22"/>
      <c r="E40" s="22"/>
      <c r="F40" s="22"/>
      <c r="G40" s="20">
        <v>106</v>
      </c>
      <c r="H40" s="20">
        <v>129</v>
      </c>
      <c r="I40" s="20">
        <v>240</v>
      </c>
      <c r="J40" s="21"/>
      <c r="K40" s="21"/>
      <c r="L40" s="13"/>
    </row>
    <row r="41" spans="1:12" ht="18" x14ac:dyDescent="0.3">
      <c r="A41" s="17" t="s">
        <v>57</v>
      </c>
      <c r="B41" s="4" t="s">
        <v>46</v>
      </c>
      <c r="C41" s="20">
        <f t="shared" si="3"/>
        <v>1369</v>
      </c>
      <c r="D41" s="22"/>
      <c r="E41" s="22"/>
      <c r="F41" s="22"/>
      <c r="G41" s="20">
        <v>368</v>
      </c>
      <c r="H41" s="20">
        <v>480</v>
      </c>
      <c r="I41" s="20">
        <v>521</v>
      </c>
      <c r="J41" s="21"/>
      <c r="K41" s="21"/>
      <c r="L41" s="13"/>
    </row>
    <row r="42" spans="1:12" ht="38.25" customHeight="1" x14ac:dyDescent="0.3">
      <c r="A42" s="17" t="s">
        <v>58</v>
      </c>
      <c r="B42" s="4" t="s">
        <v>47</v>
      </c>
      <c r="C42" s="20">
        <f t="shared" si="3"/>
        <v>21811</v>
      </c>
      <c r="D42" s="22"/>
      <c r="E42" s="22"/>
      <c r="F42" s="22"/>
      <c r="G42" s="20">
        <v>6081</v>
      </c>
      <c r="H42" s="20">
        <v>7300</v>
      </c>
      <c r="I42" s="20">
        <v>8430</v>
      </c>
      <c r="J42" s="21"/>
      <c r="K42" s="21"/>
      <c r="L42" s="13"/>
    </row>
    <row r="43" spans="1:12" ht="24.6" customHeight="1" x14ac:dyDescent="0.3">
      <c r="A43" s="17" t="s">
        <v>59</v>
      </c>
      <c r="B43" s="4" t="s">
        <v>48</v>
      </c>
      <c r="C43" s="20">
        <f t="shared" si="3"/>
        <v>2039</v>
      </c>
      <c r="D43" s="22"/>
      <c r="E43" s="22"/>
      <c r="F43" s="22"/>
      <c r="G43" s="20">
        <v>624</v>
      </c>
      <c r="H43" s="21">
        <v>680</v>
      </c>
      <c r="I43" s="21">
        <v>735</v>
      </c>
      <c r="J43" s="21"/>
      <c r="K43" s="21"/>
      <c r="L43" s="13"/>
    </row>
    <row r="44" spans="1:12" ht="18" x14ac:dyDescent="0.3">
      <c r="A44" s="17" t="s">
        <v>60</v>
      </c>
      <c r="B44" s="4" t="s">
        <v>83</v>
      </c>
      <c r="C44" s="20">
        <f>G44+H44+I44</f>
        <v>1711</v>
      </c>
      <c r="D44" s="22"/>
      <c r="E44" s="22"/>
      <c r="F44" s="22"/>
      <c r="G44" s="20">
        <v>497</v>
      </c>
      <c r="H44" s="21">
        <v>530</v>
      </c>
      <c r="I44" s="21">
        <v>684</v>
      </c>
      <c r="J44" s="21"/>
      <c r="K44" s="21"/>
      <c r="L44" s="13"/>
    </row>
    <row r="45" spans="1:12" ht="39.75" customHeight="1" x14ac:dyDescent="0.3">
      <c r="A45" s="17" t="s">
        <v>78</v>
      </c>
      <c r="B45" s="4" t="s">
        <v>63</v>
      </c>
      <c r="C45" s="20">
        <f t="shared" si="3"/>
        <v>3966</v>
      </c>
      <c r="D45" s="22"/>
      <c r="E45" s="22"/>
      <c r="F45" s="22"/>
      <c r="G45" s="20">
        <v>846</v>
      </c>
      <c r="H45" s="20">
        <v>1770</v>
      </c>
      <c r="I45" s="20">
        <v>1350</v>
      </c>
      <c r="J45" s="20"/>
      <c r="K45" s="19"/>
      <c r="L45" s="13"/>
    </row>
    <row r="46" spans="1:12" ht="35.25" customHeight="1" x14ac:dyDescent="0.3">
      <c r="A46" s="16" t="s">
        <v>11</v>
      </c>
      <c r="B46" s="14" t="s">
        <v>23</v>
      </c>
      <c r="C46" s="19">
        <f t="shared" si="3"/>
        <v>35275.360000000001</v>
      </c>
      <c r="D46" s="22"/>
      <c r="E46" s="22"/>
      <c r="F46" s="22"/>
      <c r="G46" s="19">
        <f>G47</f>
        <v>22941</v>
      </c>
      <c r="H46" s="19">
        <f>H47</f>
        <v>10581.36</v>
      </c>
      <c r="I46" s="22">
        <f>I47</f>
        <v>1753</v>
      </c>
      <c r="J46" s="19"/>
      <c r="K46" s="19"/>
      <c r="L46" s="13"/>
    </row>
    <row r="47" spans="1:12" ht="27.6" customHeight="1" x14ac:dyDescent="0.3">
      <c r="A47" s="17" t="s">
        <v>77</v>
      </c>
      <c r="B47" s="15" t="s">
        <v>50</v>
      </c>
      <c r="C47" s="19">
        <f t="shared" si="3"/>
        <v>35275.360000000001</v>
      </c>
      <c r="D47" s="22"/>
      <c r="E47" s="22"/>
      <c r="F47" s="22"/>
      <c r="G47" s="18">
        <v>22941</v>
      </c>
      <c r="H47" s="18">
        <v>10581.36</v>
      </c>
      <c r="I47" s="26">
        <v>1753</v>
      </c>
      <c r="J47" s="18"/>
      <c r="K47" s="18"/>
      <c r="L47" s="13"/>
    </row>
    <row r="48" spans="1:12" ht="27.6" customHeight="1" x14ac:dyDescent="0.3">
      <c r="A48" s="6"/>
      <c r="B48" s="5" t="s">
        <v>14</v>
      </c>
      <c r="C48" s="19">
        <f>C13+C25+C35+C46</f>
        <v>680192.46</v>
      </c>
      <c r="D48" s="22"/>
      <c r="E48" s="22"/>
      <c r="F48" s="22"/>
      <c r="G48" s="19">
        <f>G13+G25+G35+G46</f>
        <v>213527.2</v>
      </c>
      <c r="H48" s="19">
        <f>H13+H25+H35+H46</f>
        <v>229838.36</v>
      </c>
      <c r="I48" s="22">
        <f>I13+I25+I35+I46</f>
        <v>236826.9</v>
      </c>
      <c r="J48" s="19"/>
      <c r="K48" s="19"/>
      <c r="L48" s="13"/>
    </row>
    <row r="49" spans="1:12" ht="18" customHeight="1" x14ac:dyDescent="0.3"/>
    <row r="50" spans="1:12" ht="15.6" customHeight="1" x14ac:dyDescent="0.3"/>
    <row r="51" spans="1:12" ht="16.2" customHeight="1" x14ac:dyDescent="0.35">
      <c r="A51" s="39" t="s">
        <v>79</v>
      </c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3" spans="1:12" x14ac:dyDescent="0.3">
      <c r="B53" s="3"/>
    </row>
    <row r="54" spans="1:12" ht="18" x14ac:dyDescent="0.35">
      <c r="A54" s="27"/>
      <c r="B54" s="27"/>
    </row>
    <row r="55" spans="1:12" ht="18" x14ac:dyDescent="0.35">
      <c r="A55" s="27"/>
      <c r="B55" s="27"/>
    </row>
  </sheetData>
  <mergeCells count="22">
    <mergeCell ref="A51:L51"/>
    <mergeCell ref="J13:J14"/>
    <mergeCell ref="K13:K14"/>
    <mergeCell ref="L13:L14"/>
    <mergeCell ref="A13:A14"/>
    <mergeCell ref="I13:I14"/>
    <mergeCell ref="B13:B14"/>
    <mergeCell ref="C13:C14"/>
    <mergeCell ref="D13:D14"/>
    <mergeCell ref="E13:E14"/>
    <mergeCell ref="F13:F14"/>
    <mergeCell ref="G13:G14"/>
    <mergeCell ref="H13:H14"/>
    <mergeCell ref="C8:L8"/>
    <mergeCell ref="D9:L9"/>
    <mergeCell ref="C9:C11"/>
    <mergeCell ref="A7:L7"/>
    <mergeCell ref="B8:B11"/>
    <mergeCell ref="A8:A11"/>
    <mergeCell ref="J10:L10"/>
    <mergeCell ref="D10:F10"/>
    <mergeCell ref="G10:I10"/>
  </mergeCells>
  <phoneticPr fontId="6" type="noConversion"/>
  <pageMargins left="0.78740157480314965" right="0.82677165354330717" top="1.1811023622047245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2026-07-21T08:11:16Z</cp:lastPrinted>
  <dcterms:created xsi:type="dcterms:W3CDTF">2023-11-20T12:40:51Z</dcterms:created>
  <dcterms:modified xsi:type="dcterms:W3CDTF">2026-08-05T12:14:02Z</dcterms:modified>
</cp:coreProperties>
</file>