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<sst xmlns="http://schemas.openxmlformats.org/spreadsheetml/2006/main" count="86" uniqueCount="65">
  <si>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</si>
  <si>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</si>
  <si>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</si>
  <si>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</si>
  <si>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</si>
  <si>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</si>
  <si>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</si>
  <si>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</si>
  <si>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</si>
  <si>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</si>
  <si>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</si>
  <si>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</si>
  <si>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</si>
  <si>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</si>
  <si>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</si>
  <si>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</si>
  <si>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</si>
  <si>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</si>
  <si>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</si>
  <si>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</si>
  <si>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</si>
  <si>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</si>
  <si>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</si>
  <si>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</si>
  <si>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</si>
  <si>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</si>
  <si>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</si>
  <si>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</si>
  <si>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</si>
  <si>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</si>
  <si>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</si>
  <si>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</si>
  <si>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</si>
  <si>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</si>
  <si>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</si>
  <si>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</si>
  <si>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</si>
  <si>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</si>
  <si>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</si>
  <si>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</si>
  <si>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</si>
  <si>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</si>
  <si>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</si>
  <si>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</si>
  <si>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</si>
  <si>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</si>
  <si>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Програмам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</si>
  <si>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2013 рік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</si>
  <si>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</si>
  <si>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100202</t>
  </si>
  <si>
    <t>Водопровідно-каналізаційне господарство</t>
  </si>
  <si>
    <t>Програма "Питна вода м.Старокостянтинів 2012-2020 роки"</t>
  </si>
  <si>
    <t>Капітальні видатки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</si>
  <si>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</si>
  <si>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Програма розвитку Старокостянтинівської житлово-експлуатаційної контори на 2012-2014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</si>
  <si>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</si>
  <si>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</si>
  <si>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</si>
  <si>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</si>
  <si>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</si>
  <si>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Програма взаємодії Старокостянтинівської районної адміністрації та Старокостянтинівскої міської ради на 2013-2015 роки</t>
  </si>
  <si>
    <t>100102</t>
  </si>
  <si>
    <t>Капітальний ремонт житлового фонду місцевих органів влади</t>
  </si>
  <si>
    <t>Управління праці та соціального захисту населення виконавчого комітету міської ради</t>
  </si>
  <si>
    <t>до  рішення 30  сесії міської ради від 05.04.2013р. № 4   "Про внесення змін до бюджету міста на 2013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</si>
</sst>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/>
    </xf>
    <xf numFmtId="0" fontId="3" fillId="0" borderId="14" xfId="0" applyFont="1" applyBorder="1" applyAlignment="1">
      <alignment horizontal="justify"/>
    </xf>
    <xf numFmtId="0" fontId="5" fillId="0" borderId="14" xfId="0" applyFont="1" applyFill="1" applyBorder="1" applyAlignment="1" quotePrefix="1">
      <alignment horizontal="center" vertical="top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75" zoomScaleNormal="75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6" sqref="I6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9" max="9" width="10.375" style="0" bestFit="1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37" t="s">
        <v>64</v>
      </c>
      <c r="G2" s="37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38" t="s">
        <v>47</v>
      </c>
      <c r="B4" s="39"/>
      <c r="C4" s="39"/>
      <c r="D4" s="39"/>
      <c r="E4" s="39"/>
      <c r="F4" s="39"/>
      <c r="G4" s="39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6" t="s">
        <v>2</v>
      </c>
      <c r="D6" s="47"/>
      <c r="E6" s="46" t="s">
        <v>3</v>
      </c>
      <c r="F6" s="47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34</v>
      </c>
      <c r="B9" s="43" t="s">
        <v>8</v>
      </c>
      <c r="C9" s="44"/>
      <c r="D9" s="44"/>
      <c r="E9" s="44"/>
      <c r="F9" s="45"/>
      <c r="G9" s="12"/>
      <c r="H9" s="1"/>
    </row>
    <row r="10" spans="1:8" ht="47.25" customHeight="1">
      <c r="A10" s="26" t="s">
        <v>20</v>
      </c>
      <c r="B10" s="27" t="s">
        <v>21</v>
      </c>
      <c r="C10" s="14" t="s">
        <v>22</v>
      </c>
      <c r="D10" s="13">
        <f>10000-3142.37</f>
        <v>6857.63</v>
      </c>
      <c r="E10" s="14"/>
      <c r="F10" s="13"/>
      <c r="G10" s="15">
        <f aca="true" t="shared" si="0" ref="G10:G15">D10+F10</f>
        <v>6857.63</v>
      </c>
      <c r="H10" s="1"/>
    </row>
    <row r="11" spans="1:8" ht="43.5" customHeight="1">
      <c r="A11" s="26" t="s">
        <v>20</v>
      </c>
      <c r="B11" s="27" t="s">
        <v>21</v>
      </c>
      <c r="C11" s="14" t="s">
        <v>23</v>
      </c>
      <c r="D11" s="13">
        <f>20000-5380-14464</f>
        <v>156</v>
      </c>
      <c r="E11" s="14"/>
      <c r="F11" s="13"/>
      <c r="G11" s="15">
        <f t="shared" si="0"/>
        <v>156</v>
      </c>
      <c r="H11" s="1"/>
    </row>
    <row r="12" spans="1:8" ht="52.5" customHeight="1">
      <c r="A12" s="26" t="s">
        <v>20</v>
      </c>
      <c r="B12" s="27" t="s">
        <v>21</v>
      </c>
      <c r="C12" s="14" t="s">
        <v>31</v>
      </c>
      <c r="D12" s="13">
        <f>10000-204.72</f>
        <v>9795.28</v>
      </c>
      <c r="E12" s="14"/>
      <c r="F12" s="13"/>
      <c r="G12" s="15">
        <f t="shared" si="0"/>
        <v>9795.28</v>
      </c>
      <c r="H12" s="1"/>
    </row>
    <row r="13" spans="1:8" ht="52.5" customHeight="1">
      <c r="A13" s="26" t="s">
        <v>44</v>
      </c>
      <c r="B13" s="29" t="s">
        <v>45</v>
      </c>
      <c r="C13" s="14" t="s">
        <v>46</v>
      </c>
      <c r="D13" s="13">
        <f>5000</f>
        <v>5000</v>
      </c>
      <c r="E13" s="14"/>
      <c r="F13" s="13"/>
      <c r="G13" s="15">
        <f t="shared" si="0"/>
        <v>5000</v>
      </c>
      <c r="H13" s="1"/>
    </row>
    <row r="14" spans="1:8" ht="64.5" customHeight="1">
      <c r="A14" s="26" t="s">
        <v>61</v>
      </c>
      <c r="B14" s="29" t="s">
        <v>62</v>
      </c>
      <c r="C14" s="14"/>
      <c r="D14" s="13"/>
      <c r="E14" s="14" t="s">
        <v>54</v>
      </c>
      <c r="F14" s="13">
        <f>200000</f>
        <v>200000</v>
      </c>
      <c r="G14" s="15">
        <f t="shared" si="0"/>
        <v>200000</v>
      </c>
      <c r="H14" s="1"/>
    </row>
    <row r="15" spans="1:8" ht="52.5" customHeight="1">
      <c r="A15" s="26" t="s">
        <v>49</v>
      </c>
      <c r="B15" s="29" t="s">
        <v>50</v>
      </c>
      <c r="C15" s="14"/>
      <c r="D15" s="13"/>
      <c r="E15" s="14" t="s">
        <v>51</v>
      </c>
      <c r="F15" s="13">
        <f>34677.19</f>
        <v>34677.19</v>
      </c>
      <c r="G15" s="15">
        <f t="shared" si="0"/>
        <v>34677.19</v>
      </c>
      <c r="H15" s="1"/>
    </row>
    <row r="16" spans="1:8" ht="51" customHeight="1">
      <c r="A16" s="16">
        <v>100203</v>
      </c>
      <c r="B16" s="14" t="s">
        <v>10</v>
      </c>
      <c r="C16" s="14" t="s">
        <v>36</v>
      </c>
      <c r="D16" s="13">
        <f>570000-100000</f>
        <v>470000</v>
      </c>
      <c r="E16" s="14"/>
      <c r="F16" s="16"/>
      <c r="G16" s="15">
        <f aca="true" t="shared" si="1" ref="G16:G34">D16+F16</f>
        <v>470000</v>
      </c>
      <c r="H16" s="1"/>
    </row>
    <row r="17" spans="1:8" ht="60.75" customHeight="1">
      <c r="A17" s="16">
        <v>100203</v>
      </c>
      <c r="B17" s="14" t="s">
        <v>10</v>
      </c>
      <c r="C17" s="14" t="s">
        <v>37</v>
      </c>
      <c r="D17" s="13">
        <f>1400000-155000</f>
        <v>1245000</v>
      </c>
      <c r="E17" s="14"/>
      <c r="F17" s="16"/>
      <c r="G17" s="15">
        <f t="shared" si="1"/>
        <v>1245000</v>
      </c>
      <c r="H17" s="1"/>
    </row>
    <row r="18" spans="1:8" ht="48" customHeight="1">
      <c r="A18" s="16">
        <v>100203</v>
      </c>
      <c r="B18" s="14" t="s">
        <v>10</v>
      </c>
      <c r="C18" s="14" t="s">
        <v>38</v>
      </c>
      <c r="D18" s="13">
        <f>1400000-100000</f>
        <v>1300000</v>
      </c>
      <c r="E18" s="14"/>
      <c r="F18" s="16"/>
      <c r="G18" s="15">
        <f>D18+F18</f>
        <v>1300000</v>
      </c>
      <c r="H18" s="1"/>
    </row>
    <row r="19" spans="1:8" ht="42.75">
      <c r="A19" s="16">
        <v>110502</v>
      </c>
      <c r="B19" s="14" t="s">
        <v>25</v>
      </c>
      <c r="C19" s="14" t="s">
        <v>24</v>
      </c>
      <c r="D19" s="13">
        <f>100000-55392.95</f>
        <v>44607.05</v>
      </c>
      <c r="E19" s="14"/>
      <c r="F19" s="16"/>
      <c r="G19" s="15">
        <f t="shared" si="1"/>
        <v>44607.05</v>
      </c>
      <c r="H19" s="1"/>
    </row>
    <row r="20" spans="1:8" ht="45.75" customHeight="1">
      <c r="A20" s="16">
        <v>120100</v>
      </c>
      <c r="B20" s="14" t="s">
        <v>11</v>
      </c>
      <c r="C20" s="14" t="s">
        <v>39</v>
      </c>
      <c r="D20" s="13">
        <f>50000</f>
        <v>50000</v>
      </c>
      <c r="E20" s="14"/>
      <c r="F20" s="16"/>
      <c r="G20" s="15">
        <f t="shared" si="1"/>
        <v>50000</v>
      </c>
      <c r="H20" s="1"/>
    </row>
    <row r="21" spans="1:8" ht="33" customHeight="1">
      <c r="A21" s="16">
        <v>120201</v>
      </c>
      <c r="B21" s="14" t="s">
        <v>12</v>
      </c>
      <c r="C21" s="14" t="s">
        <v>40</v>
      </c>
      <c r="D21" s="13">
        <f>140000</f>
        <v>140000</v>
      </c>
      <c r="E21" s="14"/>
      <c r="F21" s="16"/>
      <c r="G21" s="15">
        <f t="shared" si="1"/>
        <v>140000</v>
      </c>
      <c r="H21" s="1"/>
    </row>
    <row r="22" spans="1:8" ht="44.25" customHeight="1">
      <c r="A22" s="16">
        <v>130102</v>
      </c>
      <c r="B22" s="14" t="s">
        <v>26</v>
      </c>
      <c r="C22" s="14" t="s">
        <v>43</v>
      </c>
      <c r="D22" s="13">
        <f>150000-20000-41078.56</f>
        <v>88921.44</v>
      </c>
      <c r="E22" s="14"/>
      <c r="F22" s="16"/>
      <c r="G22" s="15">
        <f t="shared" si="1"/>
        <v>88921.44</v>
      </c>
      <c r="H22" s="1"/>
    </row>
    <row r="23" spans="1:8" ht="44.25" customHeight="1">
      <c r="A23" s="16">
        <v>150101</v>
      </c>
      <c r="B23" s="14" t="s">
        <v>52</v>
      </c>
      <c r="C23" s="14"/>
      <c r="D23" s="13"/>
      <c r="E23" s="14" t="s">
        <v>51</v>
      </c>
      <c r="F23" s="16">
        <f>150162+43866+37994+37779+309182</f>
        <v>578983</v>
      </c>
      <c r="G23" s="15">
        <f t="shared" si="1"/>
        <v>578983</v>
      </c>
      <c r="H23" s="1"/>
    </row>
    <row r="24" spans="1:8" ht="44.25" customHeight="1">
      <c r="A24" s="16">
        <v>150101</v>
      </c>
      <c r="B24" s="14" t="s">
        <v>52</v>
      </c>
      <c r="C24" s="14"/>
      <c r="D24" s="13"/>
      <c r="E24" s="14" t="s">
        <v>36</v>
      </c>
      <c r="F24" s="16">
        <f>300000+30000</f>
        <v>330000</v>
      </c>
      <c r="G24" s="15">
        <f t="shared" si="1"/>
        <v>330000</v>
      </c>
      <c r="H24" s="1"/>
    </row>
    <row r="25" spans="1:9" ht="64.5" customHeight="1">
      <c r="A25" s="16">
        <v>170703</v>
      </c>
      <c r="B25" s="14" t="s">
        <v>13</v>
      </c>
      <c r="C25" s="14"/>
      <c r="D25" s="13"/>
      <c r="E25" s="14" t="s">
        <v>37</v>
      </c>
      <c r="F25" s="16">
        <f>921500+9441.33+150000</f>
        <v>1080941.33</v>
      </c>
      <c r="G25" s="15">
        <f t="shared" si="1"/>
        <v>1080941.33</v>
      </c>
      <c r="H25" s="1"/>
      <c r="I25" s="30"/>
    </row>
    <row r="26" spans="1:9" ht="84.75" customHeight="1">
      <c r="A26" s="16">
        <v>180409</v>
      </c>
      <c r="B26" s="31" t="s">
        <v>53</v>
      </c>
      <c r="C26" s="14"/>
      <c r="D26" s="13"/>
      <c r="E26" s="14" t="s">
        <v>54</v>
      </c>
      <c r="F26" s="16">
        <f>425000+25000</f>
        <v>450000</v>
      </c>
      <c r="G26" s="15">
        <f t="shared" si="1"/>
        <v>450000</v>
      </c>
      <c r="H26" s="1"/>
      <c r="I26" s="30"/>
    </row>
    <row r="27" spans="1:8" ht="46.5" customHeight="1">
      <c r="A27" s="16">
        <v>210110</v>
      </c>
      <c r="B27" s="14" t="s">
        <v>15</v>
      </c>
      <c r="C27" s="14" t="s">
        <v>41</v>
      </c>
      <c r="D27" s="13">
        <f>170000</f>
        <v>170000</v>
      </c>
      <c r="E27" s="23"/>
      <c r="F27" s="24"/>
      <c r="G27" s="25">
        <f>D27+F27</f>
        <v>170000</v>
      </c>
      <c r="H27" s="1"/>
    </row>
    <row r="28" spans="1:8" ht="75" customHeight="1">
      <c r="A28" s="16">
        <v>210106</v>
      </c>
      <c r="B28" s="32" t="s">
        <v>55</v>
      </c>
      <c r="C28" s="14"/>
      <c r="D28" s="13"/>
      <c r="E28" s="33" t="s">
        <v>56</v>
      </c>
      <c r="F28" s="24">
        <f>30000</f>
        <v>30000</v>
      </c>
      <c r="G28" s="25">
        <f>D28+F28</f>
        <v>30000</v>
      </c>
      <c r="H28" s="1"/>
    </row>
    <row r="29" spans="1:8" ht="63" customHeight="1">
      <c r="A29" s="16">
        <v>240601</v>
      </c>
      <c r="B29" s="14" t="s">
        <v>14</v>
      </c>
      <c r="C29" s="14"/>
      <c r="D29" s="13"/>
      <c r="E29" s="14" t="s">
        <v>48</v>
      </c>
      <c r="F29" s="16">
        <f>50000+3188.1</f>
        <v>53188.1</v>
      </c>
      <c r="G29" s="15">
        <f t="shared" si="1"/>
        <v>53188.1</v>
      </c>
      <c r="H29" s="1"/>
    </row>
    <row r="30" spans="1:8" ht="64.5" customHeight="1">
      <c r="A30" s="16">
        <v>240602</v>
      </c>
      <c r="B30" s="14" t="s">
        <v>42</v>
      </c>
      <c r="C30" s="14"/>
      <c r="D30" s="13"/>
      <c r="E30" s="14" t="s">
        <v>48</v>
      </c>
      <c r="F30" s="16">
        <f>33500</f>
        <v>33500</v>
      </c>
      <c r="G30" s="15">
        <f t="shared" si="1"/>
        <v>33500</v>
      </c>
      <c r="H30" s="1"/>
    </row>
    <row r="31" spans="1:8" ht="72.75" customHeight="1">
      <c r="A31" s="16">
        <v>250344</v>
      </c>
      <c r="B31" s="14" t="s">
        <v>57</v>
      </c>
      <c r="C31" s="14"/>
      <c r="D31" s="13"/>
      <c r="E31" s="34" t="s">
        <v>58</v>
      </c>
      <c r="F31" s="16">
        <f>48000</f>
        <v>48000</v>
      </c>
      <c r="G31" s="15">
        <f t="shared" si="1"/>
        <v>48000</v>
      </c>
      <c r="H31" s="1"/>
    </row>
    <row r="32" spans="1:8" ht="74.25" customHeight="1">
      <c r="A32" s="16">
        <v>250344</v>
      </c>
      <c r="B32" s="14" t="s">
        <v>57</v>
      </c>
      <c r="C32" s="14"/>
      <c r="D32" s="13"/>
      <c r="E32" s="35" t="s">
        <v>59</v>
      </c>
      <c r="F32" s="16">
        <f>250000</f>
        <v>250000</v>
      </c>
      <c r="G32" s="15">
        <f t="shared" si="1"/>
        <v>250000</v>
      </c>
      <c r="H32" s="1"/>
    </row>
    <row r="33" spans="1:8" ht="74.25" customHeight="1">
      <c r="A33" s="16">
        <v>250344</v>
      </c>
      <c r="B33" s="14" t="s">
        <v>57</v>
      </c>
      <c r="C33" s="14"/>
      <c r="D33" s="13"/>
      <c r="E33" s="34" t="s">
        <v>60</v>
      </c>
      <c r="F33" s="16">
        <f>250000</f>
        <v>250000</v>
      </c>
      <c r="G33" s="15">
        <f t="shared" si="1"/>
        <v>250000</v>
      </c>
      <c r="H33" s="1"/>
    </row>
    <row r="34" spans="1:8" ht="56.25" customHeight="1">
      <c r="A34" s="16">
        <v>250404</v>
      </c>
      <c r="B34" s="14" t="s">
        <v>32</v>
      </c>
      <c r="C34" s="14" t="s">
        <v>33</v>
      </c>
      <c r="D34" s="16">
        <f>300000</f>
        <v>300000</v>
      </c>
      <c r="E34" s="14"/>
      <c r="F34" s="16"/>
      <c r="G34" s="15">
        <f t="shared" si="1"/>
        <v>300000</v>
      </c>
      <c r="H34" s="1"/>
    </row>
    <row r="35" spans="1:8" ht="15">
      <c r="A35" s="28" t="s">
        <v>35</v>
      </c>
      <c r="B35" s="48" t="s">
        <v>27</v>
      </c>
      <c r="C35" s="49"/>
      <c r="D35" s="49"/>
      <c r="E35" s="49"/>
      <c r="F35" s="49"/>
      <c r="G35" s="50"/>
      <c r="H35" s="1"/>
    </row>
    <row r="36" spans="1:8" ht="108" customHeight="1">
      <c r="A36" s="26" t="s">
        <v>28</v>
      </c>
      <c r="B36" s="27" t="s">
        <v>29</v>
      </c>
      <c r="C36" s="14" t="s">
        <v>31</v>
      </c>
      <c r="D36" s="13"/>
      <c r="E36" s="14"/>
      <c r="F36" s="13">
        <f>60000</f>
        <v>60000</v>
      </c>
      <c r="G36" s="15">
        <f>D36+F36</f>
        <v>60000</v>
      </c>
      <c r="H36" s="1"/>
    </row>
    <row r="37" spans="1:8" ht="15">
      <c r="A37" s="36">
        <v>15</v>
      </c>
      <c r="B37" s="51" t="s">
        <v>63</v>
      </c>
      <c r="C37" s="52"/>
      <c r="D37" s="52"/>
      <c r="E37" s="52"/>
      <c r="F37" s="52"/>
      <c r="G37" s="53"/>
      <c r="H37" s="1"/>
    </row>
    <row r="38" spans="1:8" ht="42.75">
      <c r="A38" s="26" t="s">
        <v>20</v>
      </c>
      <c r="B38" s="27" t="s">
        <v>21</v>
      </c>
      <c r="C38" s="14" t="s">
        <v>23</v>
      </c>
      <c r="D38" s="13">
        <f>20000-5380-156</f>
        <v>14464</v>
      </c>
      <c r="E38" s="14"/>
      <c r="F38" s="13"/>
      <c r="G38" s="15">
        <f>D38+F38</f>
        <v>14464</v>
      </c>
      <c r="H38" s="1"/>
    </row>
    <row r="39" spans="1:8" ht="15">
      <c r="A39" s="40" t="s">
        <v>18</v>
      </c>
      <c r="B39" s="41"/>
      <c r="C39" s="42"/>
      <c r="D39" s="18">
        <f>SUM(D10:D34)+D36+D38</f>
        <v>3844801.4</v>
      </c>
      <c r="E39" s="19"/>
      <c r="F39" s="18">
        <f>SUM(F10:F34)+F36+F38</f>
        <v>3399289.62</v>
      </c>
      <c r="G39" s="15">
        <f>D39+F39</f>
        <v>7244091.02</v>
      </c>
      <c r="H39" s="1"/>
    </row>
    <row r="40" spans="1:8" ht="14.25">
      <c r="A40" s="1"/>
      <c r="B40" s="20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7"/>
      <c r="G41" s="1"/>
      <c r="H41" s="1"/>
    </row>
    <row r="42" spans="1:8" ht="14.25">
      <c r="A42" s="1"/>
      <c r="B42" s="1"/>
      <c r="C42" s="1"/>
      <c r="D42" s="1"/>
      <c r="E42" s="1"/>
      <c r="F42" s="1"/>
      <c r="G42" s="17"/>
      <c r="H42" s="1"/>
    </row>
    <row r="43" spans="1:8" ht="15">
      <c r="A43" s="1"/>
      <c r="B43" s="21" t="s">
        <v>16</v>
      </c>
      <c r="C43" s="1"/>
      <c r="D43" s="21" t="s">
        <v>17</v>
      </c>
      <c r="E43" s="1"/>
      <c r="F43" s="1"/>
      <c r="G43" s="1"/>
      <c r="H43" s="1"/>
    </row>
    <row r="44" spans="1:8" ht="14.25">
      <c r="A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7"/>
      <c r="E45" s="1"/>
      <c r="F45" s="17"/>
      <c r="G45" s="17"/>
      <c r="H45" s="1"/>
    </row>
    <row r="46" spans="1:8" ht="14.25">
      <c r="A46" s="1"/>
      <c r="B46" s="1"/>
      <c r="C46" s="1"/>
      <c r="D46" s="17"/>
      <c r="E46" s="1"/>
      <c r="F46" s="17"/>
      <c r="G46" s="17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7"/>
      <c r="E49" s="1"/>
      <c r="F49" s="17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7"/>
      <c r="E54" s="1"/>
      <c r="F54" s="17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7"/>
      <c r="E56" s="1"/>
      <c r="F56" s="17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7"/>
      <c r="E61" s="1"/>
      <c r="F61" s="17"/>
      <c r="G61" s="17"/>
      <c r="H61" s="1"/>
    </row>
    <row r="62" spans="1:8" ht="14.25">
      <c r="A62" s="1"/>
      <c r="B62" s="1"/>
      <c r="C62" s="1"/>
      <c r="D62" s="17"/>
      <c r="E62" s="1"/>
      <c r="F62" s="17"/>
      <c r="G62" s="17"/>
      <c r="H62" s="1"/>
    </row>
    <row r="63" spans="1:8" ht="14.25">
      <c r="A63" s="1"/>
      <c r="B63" s="1"/>
      <c r="C63" s="1"/>
      <c r="D63" s="1"/>
      <c r="E63" s="1"/>
      <c r="F63" s="1"/>
      <c r="G63" s="17"/>
      <c r="H63" s="1"/>
    </row>
    <row r="64" spans="1:8" ht="14.25">
      <c r="A64" s="1"/>
      <c r="B64" s="1"/>
      <c r="C64" s="1"/>
      <c r="D64" s="1"/>
      <c r="E64" s="1"/>
      <c r="F64" s="1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7"/>
      <c r="E66" s="1"/>
      <c r="F66" s="17"/>
      <c r="G66" s="17"/>
      <c r="H66" s="1"/>
    </row>
    <row r="67" spans="1:8" ht="14.25">
      <c r="A67" s="1"/>
      <c r="B67" s="1"/>
      <c r="C67" s="1"/>
      <c r="D67" s="17"/>
      <c r="E67" s="1"/>
      <c r="F67" s="17"/>
      <c r="G67" s="17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</sheetData>
  <sheetProtection/>
  <mergeCells count="8">
    <mergeCell ref="F2:G2"/>
    <mergeCell ref="A4:G4"/>
    <mergeCell ref="A39:C39"/>
    <mergeCell ref="B9:F9"/>
    <mergeCell ref="C6:D6"/>
    <mergeCell ref="E6:F6"/>
    <mergeCell ref="B35:G35"/>
    <mergeCell ref="B37:G37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2013-04-24T10:30:59Z</cp:lastPrinted>
  <dcterms:created xsi:type="dcterms:W3CDTF">2010-05-26T13:46:29Z</dcterms:created>
  <dcterms:modified xsi:type="dcterms:W3CDTF">2013-04-29T05:53:38Z</dcterms:modified>
  <cp:category/>
  <cp:version/>
  <cp:contentType/>
  <cp:contentStatus/>
</cp:coreProperties>
</file>