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'Лист1'!$A$1:$G$41</definedName>
  </definedNames>
  <calcPr fullCalcOnLoad="1"/>
</workbook>
</file>

<file path=xl/sharedStrings.xml><?xml version="1.0" encoding="utf-8"?>
<sst xmlns="http://schemas.openxmlformats.org/spreadsheetml/2006/main" count="83" uniqueCount="62">
  <si>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</si>
  <si>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</si>
  <si>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</si>
  <si>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</si>
  <si>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</si>
  <si>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</si>
  <si>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</si>
  <si>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</si>
  <si>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>Програма охорони природного середовища та раціонального використання природних ресурсів м. Старокостянтинів на 2007-2012 роки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</si>
  <si>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</si>
  <si>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</si>
  <si>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</si>
  <si>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</si>
  <si>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</si>
  <si>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</si>
  <si>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</si>
  <si>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</si>
  <si>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</si>
  <si>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</si>
  <si>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</si>
  <si>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</si>
  <si>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</si>
  <si>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</si>
  <si>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</si>
  <si>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</si>
  <si>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</si>
  <si>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</si>
  <si>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</si>
  <si>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</si>
  <si>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</si>
  <si>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</si>
  <si>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</si>
  <si>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Програма оздоровлення та відпочинку дітей м.Старокостянтинова на період до 2013 року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</si>
  <si>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</si>
  <si>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</si>
  <si>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>Перелік державних та регіональних програм по бюджету міста Старокостянтинів на 2012 рік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</si>
  <si>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</si>
  <si>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</si>
  <si>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</si>
  <si>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</si>
  <si>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</si>
  <si>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</si>
  <si>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</si>
  <si>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розвитку Старокостянтинівської житлово-експлуатаційної контори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</si>
  <si>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</si>
  <si>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</si>
  <si>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</si>
  <si>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Заходи у сфері захисту населення і територій від надзвичайних ситуацій техногенного та природного характеру</t>
  </si>
  <si>
    <t>Комплексна програма запобігання та зменшення впливу надзвичайних ситуацій техногенного та природного характерув м.Старокостянтинів на 2009 -2013 роки</t>
  </si>
  <si>
    <t>Капітальний ремонт житлового фонду місцевих органів влади</t>
  </si>
  <si>
    <t>Внески органів влади Автономної Республіки Крим та органів місцевого самоврядування у статутні фонди суб"єктів підприємницької дяльності</t>
  </si>
  <si>
    <t>Комплексна програма запобігання та зменшення впливу надзвичайних ситуацій техногенного та природного характеру в м.Старокостянтинів на 2009 -2013 роки</t>
  </si>
  <si>
    <t>Субвенція з місцевого бюджету державному бюджету на виконання програм соціально-економічного та культурного розвитку районів</t>
  </si>
  <si>
    <t>Комплексна програма взаємодії  Старокостянтинівського РВ УМВС України в Хмельницькій області та Старокостянтинівської міської ради на 2011-2015 роки</t>
  </si>
  <si>
    <t>Програма взаємодії Старокостянтинівської міжрайонної прокуратури та Старокостянтинівскої міської ради на 2012-2014 роки</t>
  </si>
  <si>
    <t>Програма взаємодії Старокостянтинівського МВ УСБУ в Хмельницькій області  та Старокостянтинівскої міської ради на 2012-2014 роки</t>
  </si>
  <si>
    <t>додаток 5 бюджет</t>
  </si>
  <si>
    <t>Цільова програма забезпечення пожежної безпеки житлового сектору та об"єктів усіх форм власності0, розвитку інфраструктури підрозділу пожежної охорони та невоєнізованих пожежних формувань м.Старокостянттинова на 2012 -2015 роки</t>
  </si>
  <si>
    <t>090802</t>
  </si>
  <si>
    <t>Інші програми соціального захисту дітей</t>
  </si>
  <si>
    <t>Програмам соціального та правового захисту дітей м.Старокостянтинова на 2011-2015 роки</t>
  </si>
  <si>
    <t>до  рішення 25  сесії міської ради від 27.07.2012р. № 7   "Про внесення змін до бюджету міста на 2012 рік"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</si>
</sst>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14" xfId="0" applyFont="1" applyBorder="1" applyAlignment="1">
      <alignment horizontal="justify"/>
    </xf>
    <xf numFmtId="0" fontId="3" fillId="0" borderId="14" xfId="0" applyFont="1" applyBorder="1" applyAlignment="1">
      <alignment horizontal="justify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2" sqref="F2:G2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</cols>
  <sheetData>
    <row r="1" spans="1:8" ht="14.25">
      <c r="A1" s="1"/>
      <c r="B1" s="1"/>
      <c r="C1" s="1"/>
      <c r="D1" s="1"/>
      <c r="E1" s="1"/>
      <c r="F1" s="1" t="s">
        <v>31</v>
      </c>
      <c r="G1" s="1"/>
      <c r="H1" s="1"/>
    </row>
    <row r="2" spans="1:8" ht="52.5" customHeight="1">
      <c r="A2" s="1"/>
      <c r="B2" s="1"/>
      <c r="C2" s="1"/>
      <c r="D2" s="1"/>
      <c r="E2" s="1"/>
      <c r="F2" s="41" t="s">
        <v>61</v>
      </c>
      <c r="G2" s="41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42" t="s">
        <v>35</v>
      </c>
      <c r="B4" s="43"/>
      <c r="C4" s="43"/>
      <c r="D4" s="43"/>
      <c r="E4" s="43"/>
      <c r="F4" s="43"/>
      <c r="G4" s="43"/>
      <c r="H4" s="1"/>
    </row>
    <row r="5" spans="1:8" ht="15" thickBot="1">
      <c r="A5" s="1"/>
      <c r="B5" s="1"/>
      <c r="C5" s="1"/>
      <c r="D5" s="1"/>
      <c r="E5" s="1"/>
      <c r="F5" s="1"/>
      <c r="G5" s="1" t="s">
        <v>10</v>
      </c>
      <c r="H5" s="1"/>
    </row>
    <row r="6" spans="1:8" ht="86.25" thickBot="1">
      <c r="A6" s="3" t="s">
        <v>0</v>
      </c>
      <c r="B6" s="4" t="s">
        <v>1</v>
      </c>
      <c r="C6" s="50" t="s">
        <v>2</v>
      </c>
      <c r="D6" s="51"/>
      <c r="E6" s="50" t="s">
        <v>3</v>
      </c>
      <c r="F6" s="51"/>
      <c r="G6" s="5" t="s">
        <v>4</v>
      </c>
      <c r="H6" s="1"/>
    </row>
    <row r="7" spans="1:8" ht="87" customHeight="1">
      <c r="A7" s="6" t="s">
        <v>5</v>
      </c>
      <c r="B7" s="22" t="s">
        <v>20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36</v>
      </c>
      <c r="B9" s="47" t="s">
        <v>9</v>
      </c>
      <c r="C9" s="48"/>
      <c r="D9" s="48"/>
      <c r="E9" s="48"/>
      <c r="F9" s="49"/>
      <c r="G9" s="12"/>
      <c r="H9" s="1"/>
    </row>
    <row r="10" spans="1:8" ht="47.25" customHeight="1">
      <c r="A10" s="26" t="s">
        <v>21</v>
      </c>
      <c r="B10" s="27" t="s">
        <v>22</v>
      </c>
      <c r="C10" s="14" t="s">
        <v>23</v>
      </c>
      <c r="D10" s="13">
        <f>19000+701.19</f>
        <v>19701.19</v>
      </c>
      <c r="E10" s="14"/>
      <c r="F10" s="13"/>
      <c r="G10" s="15">
        <f>D10+F10</f>
        <v>19701.19</v>
      </c>
      <c r="H10" s="1"/>
    </row>
    <row r="11" spans="1:8" ht="43.5" customHeight="1">
      <c r="A11" s="26" t="s">
        <v>21</v>
      </c>
      <c r="B11" s="27" t="s">
        <v>22</v>
      </c>
      <c r="C11" s="14" t="s">
        <v>24</v>
      </c>
      <c r="D11" s="13">
        <f>31610+2003.4</f>
        <v>33613.4</v>
      </c>
      <c r="E11" s="14"/>
      <c r="F11" s="13"/>
      <c r="G11" s="15">
        <f>D11+F11</f>
        <v>33613.4</v>
      </c>
      <c r="H11" s="1"/>
    </row>
    <row r="12" spans="1:8" ht="52.5" customHeight="1">
      <c r="A12" s="26" t="s">
        <v>21</v>
      </c>
      <c r="B12" s="27" t="s">
        <v>22</v>
      </c>
      <c r="C12" s="14" t="s">
        <v>32</v>
      </c>
      <c r="D12" s="13">
        <f>15000</f>
        <v>15000</v>
      </c>
      <c r="E12" s="14"/>
      <c r="F12" s="13"/>
      <c r="G12" s="15">
        <f>D12+F12</f>
        <v>15000</v>
      </c>
      <c r="H12" s="1"/>
    </row>
    <row r="13" spans="1:8" ht="52.5" customHeight="1">
      <c r="A13" s="26" t="s">
        <v>58</v>
      </c>
      <c r="B13" s="40" t="s">
        <v>59</v>
      </c>
      <c r="C13" s="14" t="s">
        <v>60</v>
      </c>
      <c r="D13" s="13">
        <f>5000</f>
        <v>5000</v>
      </c>
      <c r="E13" s="14"/>
      <c r="F13" s="13"/>
      <c r="G13" s="15">
        <f>D13+F13</f>
        <v>5000</v>
      </c>
      <c r="H13" s="1"/>
    </row>
    <row r="14" spans="1:8" ht="51" customHeight="1">
      <c r="A14" s="16">
        <v>100203</v>
      </c>
      <c r="B14" s="14" t="s">
        <v>11</v>
      </c>
      <c r="C14" s="14" t="s">
        <v>38</v>
      </c>
      <c r="D14" s="13">
        <f>550000+21000</f>
        <v>571000</v>
      </c>
      <c r="E14" s="14"/>
      <c r="F14" s="16"/>
      <c r="G14" s="15">
        <f aca="true" t="shared" si="0" ref="G14:G33">D14+F14</f>
        <v>571000</v>
      </c>
      <c r="H14" s="1"/>
    </row>
    <row r="15" spans="1:8" ht="60.75" customHeight="1">
      <c r="A15" s="16">
        <v>100203</v>
      </c>
      <c r="B15" s="14" t="s">
        <v>11</v>
      </c>
      <c r="C15" s="14" t="s">
        <v>39</v>
      </c>
      <c r="D15" s="13">
        <f>1600000+526500</f>
        <v>2126500</v>
      </c>
      <c r="E15" s="14"/>
      <c r="F15" s="16"/>
      <c r="G15" s="15">
        <f t="shared" si="0"/>
        <v>2126500</v>
      </c>
      <c r="H15" s="1"/>
    </row>
    <row r="16" spans="1:8" ht="48" customHeight="1">
      <c r="A16" s="16">
        <v>100203</v>
      </c>
      <c r="B16" s="14" t="s">
        <v>11</v>
      </c>
      <c r="C16" s="14" t="s">
        <v>40</v>
      </c>
      <c r="D16" s="13">
        <f>1200000+15000</f>
        <v>1215000</v>
      </c>
      <c r="E16" s="14" t="s">
        <v>40</v>
      </c>
      <c r="F16" s="16">
        <f>35295</f>
        <v>35295</v>
      </c>
      <c r="G16" s="15">
        <f>D16+F16</f>
        <v>1250295</v>
      </c>
      <c r="H16" s="1"/>
    </row>
    <row r="17" spans="1:8" ht="48" customHeight="1">
      <c r="A17" s="16">
        <v>100203</v>
      </c>
      <c r="B17" s="14" t="s">
        <v>11</v>
      </c>
      <c r="C17" s="14" t="s">
        <v>43</v>
      </c>
      <c r="D17" s="13">
        <f>15000</f>
        <v>15000</v>
      </c>
      <c r="E17" s="14"/>
      <c r="F17" s="16"/>
      <c r="G17" s="15">
        <f>D17+F17</f>
        <v>15000</v>
      </c>
      <c r="H17" s="1"/>
    </row>
    <row r="18" spans="1:8" ht="42.75">
      <c r="A18" s="16">
        <v>110502</v>
      </c>
      <c r="B18" s="14" t="s">
        <v>26</v>
      </c>
      <c r="C18" s="14" t="s">
        <v>25</v>
      </c>
      <c r="D18" s="13">
        <f>139148</f>
        <v>139148</v>
      </c>
      <c r="E18" s="14"/>
      <c r="F18" s="16"/>
      <c r="G18" s="15">
        <f t="shared" si="0"/>
        <v>139148</v>
      </c>
      <c r="H18" s="1"/>
    </row>
    <row r="19" spans="1:8" ht="45.75" customHeight="1">
      <c r="A19" s="16">
        <v>120100</v>
      </c>
      <c r="B19" s="14" t="s">
        <v>12</v>
      </c>
      <c r="C19" s="14" t="s">
        <v>41</v>
      </c>
      <c r="D19" s="13">
        <v>60000</v>
      </c>
      <c r="E19" s="14" t="s">
        <v>41</v>
      </c>
      <c r="F19" s="16">
        <f>10000</f>
        <v>10000</v>
      </c>
      <c r="G19" s="15">
        <f t="shared" si="0"/>
        <v>70000</v>
      </c>
      <c r="H19" s="1"/>
    </row>
    <row r="20" spans="1:8" ht="33" customHeight="1">
      <c r="A20" s="16">
        <v>120201</v>
      </c>
      <c r="B20" s="14" t="s">
        <v>13</v>
      </c>
      <c r="C20" s="14" t="s">
        <v>42</v>
      </c>
      <c r="D20" s="13">
        <v>140000</v>
      </c>
      <c r="E20" s="14"/>
      <c r="F20" s="16"/>
      <c r="G20" s="15">
        <f t="shared" si="0"/>
        <v>140000</v>
      </c>
      <c r="H20" s="1"/>
    </row>
    <row r="21" spans="1:8" ht="44.25" customHeight="1">
      <c r="A21" s="16">
        <v>130102</v>
      </c>
      <c r="B21" s="14" t="s">
        <v>27</v>
      </c>
      <c r="C21" s="14" t="s">
        <v>46</v>
      </c>
      <c r="D21" s="13">
        <f>100000+5309.01+50000</f>
        <v>155309.01</v>
      </c>
      <c r="E21" s="14"/>
      <c r="F21" s="16"/>
      <c r="G21" s="15">
        <f t="shared" si="0"/>
        <v>155309.01</v>
      </c>
      <c r="H21" s="1"/>
    </row>
    <row r="22" spans="1:8" ht="63" customHeight="1">
      <c r="A22" s="16">
        <v>100102</v>
      </c>
      <c r="B22" s="30" t="s">
        <v>49</v>
      </c>
      <c r="C22" s="14"/>
      <c r="D22" s="13"/>
      <c r="E22" s="14" t="s">
        <v>43</v>
      </c>
      <c r="F22" s="24">
        <f>48319</f>
        <v>48319</v>
      </c>
      <c r="G22" s="25">
        <f t="shared" si="0"/>
        <v>48319</v>
      </c>
      <c r="H22" s="1"/>
    </row>
    <row r="23" spans="1:8" ht="63" customHeight="1">
      <c r="A23" s="16">
        <v>180409</v>
      </c>
      <c r="B23" s="31" t="s">
        <v>50</v>
      </c>
      <c r="C23" s="14"/>
      <c r="D23" s="13"/>
      <c r="E23" s="14" t="s">
        <v>43</v>
      </c>
      <c r="F23" s="24">
        <f>171681</f>
        <v>171681</v>
      </c>
      <c r="G23" s="25">
        <f t="shared" si="0"/>
        <v>171681</v>
      </c>
      <c r="H23" s="1"/>
    </row>
    <row r="24" spans="1:8" ht="64.5" customHeight="1">
      <c r="A24" s="16">
        <v>170703</v>
      </c>
      <c r="B24" s="14" t="s">
        <v>14</v>
      </c>
      <c r="C24" s="14"/>
      <c r="D24" s="13"/>
      <c r="E24" s="14" t="s">
        <v>39</v>
      </c>
      <c r="F24" s="16">
        <f>323400+47179+46000+530000</f>
        <v>946579</v>
      </c>
      <c r="G24" s="15">
        <f t="shared" si="0"/>
        <v>946579</v>
      </c>
      <c r="H24" s="1"/>
    </row>
    <row r="25" spans="1:8" ht="80.25" customHeight="1">
      <c r="A25" s="35">
        <v>210106</v>
      </c>
      <c r="B25" s="29" t="s">
        <v>47</v>
      </c>
      <c r="C25" s="36" t="s">
        <v>48</v>
      </c>
      <c r="D25" s="37">
        <f>20880</f>
        <v>20880</v>
      </c>
      <c r="E25" s="36"/>
      <c r="F25" s="35"/>
      <c r="G25" s="38">
        <f>D25+F25</f>
        <v>20880</v>
      </c>
      <c r="H25" s="1"/>
    </row>
    <row r="26" spans="1:8" ht="102" customHeight="1">
      <c r="A26" s="35">
        <v>210106</v>
      </c>
      <c r="B26" s="39" t="s">
        <v>47</v>
      </c>
      <c r="C26" s="14"/>
      <c r="D26" s="13"/>
      <c r="E26" s="14" t="s">
        <v>57</v>
      </c>
      <c r="F26" s="16">
        <f>24348+5652</f>
        <v>30000</v>
      </c>
      <c r="G26" s="38">
        <f>D26+F26</f>
        <v>30000</v>
      </c>
      <c r="H26" s="1"/>
    </row>
    <row r="27" spans="1:8" ht="46.5" customHeight="1">
      <c r="A27" s="16">
        <v>210110</v>
      </c>
      <c r="B27" s="14" t="s">
        <v>16</v>
      </c>
      <c r="C27" s="14" t="s">
        <v>44</v>
      </c>
      <c r="D27" s="13">
        <v>150000</v>
      </c>
      <c r="E27" s="23"/>
      <c r="F27" s="24"/>
      <c r="G27" s="25">
        <f>D27+F27</f>
        <v>150000</v>
      </c>
      <c r="H27" s="1"/>
    </row>
    <row r="28" spans="1:8" ht="63" customHeight="1">
      <c r="A28" s="16">
        <v>240601</v>
      </c>
      <c r="B28" s="14" t="s">
        <v>15</v>
      </c>
      <c r="C28" s="14"/>
      <c r="D28" s="13"/>
      <c r="E28" s="14" t="s">
        <v>8</v>
      </c>
      <c r="F28" s="16">
        <v>60000</v>
      </c>
      <c r="G28" s="15">
        <f t="shared" si="0"/>
        <v>60000</v>
      </c>
      <c r="H28" s="1"/>
    </row>
    <row r="29" spans="1:8" ht="64.5" customHeight="1">
      <c r="A29" s="16">
        <v>240602</v>
      </c>
      <c r="B29" s="14" t="s">
        <v>45</v>
      </c>
      <c r="C29" s="14"/>
      <c r="D29" s="13"/>
      <c r="E29" s="14" t="s">
        <v>8</v>
      </c>
      <c r="F29" s="16">
        <f>40000+36600+11300</f>
        <v>87900</v>
      </c>
      <c r="G29" s="15">
        <f t="shared" si="0"/>
        <v>87900</v>
      </c>
      <c r="H29" s="1"/>
    </row>
    <row r="30" spans="1:8" ht="77.25" customHeight="1">
      <c r="A30" s="16">
        <v>250344</v>
      </c>
      <c r="B30" s="14" t="s">
        <v>52</v>
      </c>
      <c r="C30" s="14"/>
      <c r="D30" s="13"/>
      <c r="E30" s="34" t="s">
        <v>53</v>
      </c>
      <c r="F30" s="16">
        <v>400000</v>
      </c>
      <c r="G30" s="15">
        <f t="shared" si="0"/>
        <v>400000</v>
      </c>
      <c r="H30" s="1"/>
    </row>
    <row r="31" spans="1:8" ht="57" customHeight="1">
      <c r="A31" s="16">
        <v>250344</v>
      </c>
      <c r="B31" s="14" t="s">
        <v>52</v>
      </c>
      <c r="C31" s="14"/>
      <c r="D31" s="13"/>
      <c r="E31" s="33" t="s">
        <v>54</v>
      </c>
      <c r="F31" s="16">
        <v>200000</v>
      </c>
      <c r="G31" s="15">
        <v>200000</v>
      </c>
      <c r="H31" s="1"/>
    </row>
    <row r="32" spans="1:8" ht="72" customHeight="1">
      <c r="A32" s="16">
        <v>250344</v>
      </c>
      <c r="B32" s="14" t="s">
        <v>52</v>
      </c>
      <c r="C32" s="14"/>
      <c r="D32" s="13"/>
      <c r="E32" s="32" t="s">
        <v>55</v>
      </c>
      <c r="F32" s="16">
        <v>200000</v>
      </c>
      <c r="G32" s="15">
        <v>200000</v>
      </c>
      <c r="H32" s="1"/>
    </row>
    <row r="33" spans="1:8" ht="56.25" customHeight="1">
      <c r="A33" s="16">
        <v>250404</v>
      </c>
      <c r="B33" s="14" t="s">
        <v>33</v>
      </c>
      <c r="C33" s="14" t="s">
        <v>34</v>
      </c>
      <c r="D33" s="13">
        <f>300000+90965.25</f>
        <v>390965.25</v>
      </c>
      <c r="E33" s="14"/>
      <c r="F33" s="16"/>
      <c r="G33" s="15">
        <f t="shared" si="0"/>
        <v>390965.25</v>
      </c>
      <c r="H33" s="1"/>
    </row>
    <row r="34" spans="1:8" ht="15">
      <c r="A34" s="28" t="s">
        <v>37</v>
      </c>
      <c r="B34" s="52" t="s">
        <v>28</v>
      </c>
      <c r="C34" s="53"/>
      <c r="D34" s="53"/>
      <c r="E34" s="53"/>
      <c r="F34" s="53"/>
      <c r="G34" s="54"/>
      <c r="H34" s="1"/>
    </row>
    <row r="35" spans="1:8" ht="108" customHeight="1">
      <c r="A35" s="26" t="s">
        <v>29</v>
      </c>
      <c r="B35" s="27" t="s">
        <v>30</v>
      </c>
      <c r="C35" s="14" t="s">
        <v>32</v>
      </c>
      <c r="D35" s="13">
        <f>50524+37000+956</f>
        <v>88480</v>
      </c>
      <c r="E35" s="14"/>
      <c r="F35" s="13"/>
      <c r="G35" s="15">
        <f>D35+F35</f>
        <v>88480</v>
      </c>
      <c r="H35" s="1"/>
    </row>
    <row r="36" spans="1:8" ht="74.25" customHeight="1">
      <c r="A36" s="16">
        <v>210106</v>
      </c>
      <c r="B36" s="29" t="s">
        <v>47</v>
      </c>
      <c r="C36" s="14" t="s">
        <v>51</v>
      </c>
      <c r="D36" s="13">
        <f>2924</f>
        <v>2924</v>
      </c>
      <c r="E36" s="14"/>
      <c r="F36" s="13"/>
      <c r="G36" s="15">
        <f>D36+F36</f>
        <v>2924</v>
      </c>
      <c r="H36" s="1"/>
    </row>
    <row r="37" spans="1:8" ht="15">
      <c r="A37" s="44" t="s">
        <v>19</v>
      </c>
      <c r="B37" s="45"/>
      <c r="C37" s="46"/>
      <c r="D37" s="18">
        <f>SUM(D10:D33)+D35+D36</f>
        <v>5148520.85</v>
      </c>
      <c r="E37" s="19"/>
      <c r="F37" s="18">
        <f>SUM(F10:F33)+F35+F36</f>
        <v>2189774</v>
      </c>
      <c r="G37" s="18">
        <f>SUM(G10:G33)+G35+G36</f>
        <v>7338294.85</v>
      </c>
      <c r="H37" s="1"/>
    </row>
    <row r="38" spans="1:8" ht="14.25">
      <c r="A38" s="1"/>
      <c r="B38" s="20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7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21" t="s">
        <v>17</v>
      </c>
      <c r="C41" s="1"/>
      <c r="D41" s="21" t="s">
        <v>18</v>
      </c>
      <c r="E41" s="1"/>
      <c r="F41" s="1"/>
      <c r="G41" s="1"/>
      <c r="H41" s="1"/>
    </row>
    <row r="42" spans="1:8" ht="14.25">
      <c r="A42" s="1"/>
      <c r="C42" s="1"/>
      <c r="D42" s="1"/>
      <c r="E42" s="1"/>
      <c r="F42" s="1"/>
      <c r="G42" s="1"/>
      <c r="H42" s="1"/>
    </row>
    <row r="43" spans="1:8" ht="14.25">
      <c r="A43" s="1"/>
      <c r="B43" s="1" t="s">
        <v>56</v>
      </c>
      <c r="C43" s="1"/>
      <c r="D43" s="17"/>
      <c r="E43" s="1"/>
      <c r="F43" s="17"/>
      <c r="G43" s="17"/>
      <c r="H43" s="1"/>
    </row>
    <row r="44" spans="1:8" ht="14.25">
      <c r="A44" s="1"/>
      <c r="B44" s="1"/>
      <c r="C44" s="1"/>
      <c r="D44" s="17"/>
      <c r="E44" s="1"/>
      <c r="F44" s="17"/>
      <c r="G44" s="17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7"/>
      <c r="E47" s="1"/>
      <c r="F47" s="17"/>
      <c r="G47" s="1"/>
      <c r="H47" s="1"/>
    </row>
    <row r="48" spans="1:8" ht="14.25">
      <c r="A48" s="1"/>
      <c r="B48" s="1"/>
      <c r="C48" s="1"/>
      <c r="D48" s="17"/>
      <c r="E48" s="1"/>
      <c r="F48" s="17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7"/>
      <c r="E51" s="1"/>
      <c r="F51" s="17"/>
      <c r="G51" s="1"/>
      <c r="H51" s="1"/>
    </row>
    <row r="52" spans="1:8" ht="14.25">
      <c r="A52" s="1"/>
      <c r="B52" s="1"/>
      <c r="C52" s="1"/>
      <c r="D52" s="17"/>
      <c r="E52" s="1"/>
      <c r="F52" s="17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7"/>
      <c r="E54" s="1"/>
      <c r="F54" s="17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7"/>
      <c r="E59" s="1"/>
      <c r="F59" s="17"/>
      <c r="G59" s="17"/>
      <c r="H59" s="1"/>
    </row>
    <row r="60" spans="1:8" ht="14.25">
      <c r="A60" s="1"/>
      <c r="B60" s="1"/>
      <c r="C60" s="1"/>
      <c r="D60" s="17"/>
      <c r="E60" s="1"/>
      <c r="F60" s="17"/>
      <c r="G60" s="17"/>
      <c r="H60" s="1"/>
    </row>
    <row r="61" spans="1:8" ht="14.25">
      <c r="A61" s="1"/>
      <c r="B61" s="1"/>
      <c r="C61" s="1"/>
      <c r="D61" s="1"/>
      <c r="E61" s="1"/>
      <c r="F61" s="1"/>
      <c r="G61" s="17"/>
      <c r="H61" s="1"/>
    </row>
    <row r="62" spans="1:8" ht="14.25">
      <c r="A62" s="1"/>
      <c r="B62" s="1"/>
      <c r="C62" s="1"/>
      <c r="D62" s="1"/>
      <c r="E62" s="1"/>
      <c r="F62" s="1"/>
      <c r="G62" s="17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7"/>
      <c r="E64" s="1"/>
      <c r="F64" s="17"/>
      <c r="G64" s="17"/>
      <c r="H64" s="1"/>
    </row>
    <row r="65" spans="1:8" ht="14.25">
      <c r="A65" s="1"/>
      <c r="B65" s="1"/>
      <c r="C65" s="1"/>
      <c r="D65" s="17"/>
      <c r="E65" s="1"/>
      <c r="F65" s="17"/>
      <c r="G65" s="17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  <row r="141" spans="1:8" ht="14.25">
      <c r="A141" s="1"/>
      <c r="B141" s="1"/>
      <c r="C141" s="1"/>
      <c r="D141" s="1"/>
      <c r="E141" s="1"/>
      <c r="F141" s="1"/>
      <c r="G141" s="1"/>
      <c r="H141" s="1"/>
    </row>
  </sheetData>
  <sheetProtection/>
  <mergeCells count="7">
    <mergeCell ref="F2:G2"/>
    <mergeCell ref="A4:G4"/>
    <mergeCell ref="A37:C37"/>
    <mergeCell ref="B9:F9"/>
    <mergeCell ref="C6:D6"/>
    <mergeCell ref="E6:F6"/>
    <mergeCell ref="B34:G34"/>
  </mergeCells>
  <printOptions/>
  <pageMargins left="0.4330708661417323" right="0.35433070866141736" top="0.5511811023622047" bottom="0.5905511811023623" header="0" footer="0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2012-07-16T12:54:45Z</cp:lastPrinted>
  <dcterms:created xsi:type="dcterms:W3CDTF">2010-05-26T13:46:29Z</dcterms:created>
  <dcterms:modified xsi:type="dcterms:W3CDTF">2012-08-13T07:23:26Z</dcterms:modified>
  <cp:category/>
  <cp:version/>
  <cp:contentType/>
  <cp:contentStatus/>
</cp:coreProperties>
</file>