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<sst xmlns="http://schemas.openxmlformats.org/spreadsheetml/2006/main" count="109" uniqueCount="106">
  <si>
    <t>Додаток 1</t>
  </si>
  <si>
    <t>Доходи бюджет м.Старокостянтинів на 2013 рік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</si>
  <si>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</si>
  <si>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</si>
  <si>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</si>
  <si>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</si>
  <si>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</si>
  <si>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</si>
  <si>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</si>
  <si>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</si>
  <si>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</si>
  <si>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ВСЬОГО ДОХОДІВ</t>
  </si>
  <si>
    <t>Секретар міської ради</t>
  </si>
  <si>
    <t>О.Д.Степанишин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</si>
  <si>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</si>
  <si>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</si>
  <si>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</si>
  <si>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</si>
  <si>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</si>
  <si>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</si>
  <si>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</si>
  <si>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підприємствта фінансових установ комунальної власності</t>
  </si>
  <si>
    <t>Збір за першу реєстрацію транспортного засобу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</si>
  <si>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</si>
  <si>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(з громадян)</t>
  </si>
  <si>
    <t>Збори  та плата за спеціальне використання природних ресурсів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</si>
  <si>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</si>
  <si>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</si>
  <si>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</si>
  <si>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</si>
  <si>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</si>
  <si>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Місцеві податки і збори</t>
  </si>
  <si>
    <t>Туристичний збір</t>
  </si>
  <si>
    <t>Туристичний збір з юридичних осіб</t>
  </si>
  <si>
    <t>Туристичний збір з фізичних осіб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</si>
  <si>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</si>
  <si>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сплачених фізичними особами</t>
  </si>
  <si>
    <t>Збір за провадження торговельної 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</si>
  <si>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</si>
  <si>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</si>
  <si>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</si>
  <si>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ЗЗбір за провадження торговельної діяльності (ресторанне господарство), сплачений юридичними особами</t>
  </si>
  <si>
    <t>Збір за провадження діяльності з надання платних послуг, слачених фізичними особами</t>
  </si>
  <si>
    <t>Збір за провадження торговельної діяльності нафтопродуктами, скрапленим та стиснутим газом на стаціонарних, малогабарітних і пересувних автозаправних станціях, заправних пунктах</t>
  </si>
  <si>
    <t xml:space="preserve">Єдиний податок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</si>
  <si>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</si>
  <si>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</si>
  <si>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</si>
  <si>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</si>
  <si>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</si>
  <si>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об»єкти</t>
  </si>
  <si>
    <t>Надходження від розміщення відходів у спеціально відведених для цього місцях чи на об»єктах, крім розміщення окремих видів відходів як вторинної сировини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</si>
  <si>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</si>
  <si>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</si>
  <si>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</si>
  <si>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</si>
  <si>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</si>
  <si>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</si>
  <si>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</si>
  <si>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</si>
  <si>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Плата за ліцензії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</si>
  <si>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</si>
  <si>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</si>
  <si>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</si>
  <si>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</si>
  <si>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</si>
  <si>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Укараїни</t>
  </si>
  <si>
    <t>Інші неподаткові надходження</t>
  </si>
  <si>
    <t>Надходження коштів пайової участі у розвитку інфраструктури населеного пункту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</si>
  <si>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</si>
  <si>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</t>
  </si>
  <si>
    <t>Надходження від сплати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</si>
  <si>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</si>
  <si>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</si>
  <si>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</si>
  <si>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</si>
  <si>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Інші джерела власних надходжень бюджетних установ</t>
  </si>
  <si>
    <t>Благодійні внески, гранти та дарунки</t>
  </si>
  <si>
    <t>Доходи від операцій з капіталом</t>
  </si>
  <si>
    <t>Надходження від продажу основного капіталу</t>
  </si>
  <si>
    <t>Надходження  від реалізації скарбів, майна, майна, одержаного державою або територіальною громадою в порядку спадкування 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</si>
  <si>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</si>
  <si>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 і нематеріальних активів</t>
  </si>
  <si>
    <t>Кошти від продажу землі</t>
  </si>
  <si>
    <t>Офіційні трансферти</t>
  </si>
  <si>
    <t>Від органів державного управління</t>
  </si>
  <si>
    <t>Дотації</t>
  </si>
  <si>
    <t>Дотації вирівнювання з державного бюджету місцевим бюджетам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</si>
  <si>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</si>
  <si>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на підвищення рівня матеріального забезпечення інвалідів І чи ІІ групи внаслідок психічного розладу</t>
  </si>
  <si>
    <t>Додаткова дотація з державного бюджету на оплату праці  прцівників бюджетних установ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</si>
  <si>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</si>
  <si>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</si>
  <si>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 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</si>
  <si>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зв`язку, інших передбачених законодавством пільг,  (крім пільг на одержання ліків, зубопротезування, оплату електроенергії, природного і скрапленого газу на побутові потреби, твердого та рідкого 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втати частини доходів у зв"язку з відміною податку з власників транспортних засобів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</si>
  <si>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</si>
  <si>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будівництво, реконструкцію, ремонт та утримання  вулиць і доріг комунальної власності у населених пунктах</t>
  </si>
  <si>
    <t>Інша субвенція</t>
  </si>
  <si>
    <t>Всього власних доходів ( без трансфертів)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</si>
  <si>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</si>
  <si>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</si>
  <si>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>Кошти від продажу земельних ділянок несільськогосподарського призначення, що перебувають у державній або комунальної власності</t>
  </si>
  <si>
    <t>Інші додаткові дотації</t>
  </si>
  <si>
    <t>Субвенція з державного бюдж місц бюдж на виплату держ соц доп на дітей-сиріт та дітей, позбав батьківс піклування, грошо забезп батьк-вихователям і прийомн батьк за над соц послуг у дит сім типу та прийом сім`ях за принципом `гроші ходять за дитиною`</t>
  </si>
  <si>
    <t>Збір за провадження діяльності з надання платних послуг, слачених юридичними особами</t>
  </si>
  <si>
    <t>до рішення 31 сесії міської ради від 30.05.2013р № 5  "Про внесення змін до бюджету міста на 2013 рік"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</si>
</sst>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24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2" fontId="6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2" fontId="4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PageLayoutView="0" workbookViewId="0" topLeftCell="A1">
      <pane xSplit="2" ySplit="9" topLeftCell="C11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03" sqref="G103"/>
    </sheetView>
  </sheetViews>
  <sheetFormatPr defaultColWidth="9.140625" defaultRowHeight="15"/>
  <cols>
    <col min="1" max="1" width="11.28125" style="7" customWidth="1"/>
    <col min="2" max="2" width="41.00390625" style="7" customWidth="1"/>
    <col min="3" max="3" width="14.140625" style="7" customWidth="1"/>
    <col min="4" max="4" width="14.00390625" style="7" customWidth="1"/>
    <col min="5" max="5" width="14.140625" style="7" customWidth="1"/>
    <col min="6" max="6" width="14.7109375" style="7" customWidth="1"/>
    <col min="7" max="16384" width="9.140625" style="7" customWidth="1"/>
  </cols>
  <sheetData>
    <row r="1" ht="12.75">
      <c r="E1" s="7" t="s">
        <v>0</v>
      </c>
    </row>
    <row r="2" spans="5:6" ht="12.75">
      <c r="E2" s="28" t="s">
        <v>105</v>
      </c>
      <c r="F2" s="28"/>
    </row>
    <row r="3" spans="5:6" ht="38.25" customHeight="1">
      <c r="E3" s="28"/>
      <c r="F3" s="28"/>
    </row>
    <row r="4" spans="1:6" ht="15">
      <c r="A4" s="29" t="s">
        <v>1</v>
      </c>
      <c r="B4" s="30"/>
      <c r="C4" s="30"/>
      <c r="D4" s="30"/>
      <c r="E4" s="30"/>
      <c r="F4" s="30"/>
    </row>
    <row r="5" ht="12.75">
      <c r="F5" s="8" t="s">
        <v>2</v>
      </c>
    </row>
    <row r="6" spans="1:11" ht="12.75">
      <c r="A6" s="31" t="s">
        <v>3</v>
      </c>
      <c r="B6" s="31" t="s">
        <v>4</v>
      </c>
      <c r="C6" s="31" t="s">
        <v>5</v>
      </c>
      <c r="D6" s="31" t="s">
        <v>6</v>
      </c>
      <c r="E6" s="31"/>
      <c r="F6" s="32" t="s">
        <v>7</v>
      </c>
      <c r="G6" s="6"/>
      <c r="H6" s="6"/>
      <c r="I6" s="6"/>
      <c r="J6" s="6"/>
      <c r="K6" s="6"/>
    </row>
    <row r="7" spans="1:11" ht="12.75">
      <c r="A7" s="31"/>
      <c r="B7" s="31"/>
      <c r="C7" s="31"/>
      <c r="D7" s="31" t="s">
        <v>7</v>
      </c>
      <c r="E7" s="31" t="s">
        <v>8</v>
      </c>
      <c r="F7" s="32"/>
      <c r="G7" s="6"/>
      <c r="H7" s="6"/>
      <c r="I7" s="6"/>
      <c r="J7" s="6"/>
      <c r="K7" s="6"/>
    </row>
    <row r="8" spans="1:11" ht="12.75">
      <c r="A8" s="31"/>
      <c r="B8" s="31"/>
      <c r="C8" s="31"/>
      <c r="D8" s="31"/>
      <c r="E8" s="31"/>
      <c r="F8" s="32"/>
      <c r="G8" s="6"/>
      <c r="H8" s="6"/>
      <c r="I8" s="6"/>
      <c r="J8" s="6"/>
      <c r="K8" s="6"/>
    </row>
    <row r="9" spans="1:11" s="27" customFormat="1" ht="12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5" t="s">
        <v>9</v>
      </c>
      <c r="G9" s="26"/>
      <c r="H9" s="26"/>
      <c r="I9" s="26"/>
      <c r="J9" s="26"/>
      <c r="K9" s="26"/>
    </row>
    <row r="10" spans="1:6" ht="15">
      <c r="A10" s="9">
        <v>10000000</v>
      </c>
      <c r="B10" s="10" t="s">
        <v>14</v>
      </c>
      <c r="C10" s="17">
        <f>C11+C22+C28+C45</f>
        <v>43254600</v>
      </c>
      <c r="D10" s="17">
        <f>D11+D22+D28+D45+D19</f>
        <v>5872811.02</v>
      </c>
      <c r="E10" s="17">
        <f>E11+E22+E28</f>
        <v>4870511.02</v>
      </c>
      <c r="F10" s="4">
        <f>C10+D10</f>
        <v>49127411.019999996</v>
      </c>
    </row>
    <row r="11" spans="1:6" ht="28.5" customHeight="1">
      <c r="A11" s="9">
        <v>11000000</v>
      </c>
      <c r="B11" s="10" t="s">
        <v>15</v>
      </c>
      <c r="C11" s="17">
        <f>C12+C17</f>
        <v>38489300</v>
      </c>
      <c r="D11" s="17">
        <f>D12+D17</f>
        <v>0</v>
      </c>
      <c r="E11" s="17">
        <f>E12+E17</f>
        <v>0</v>
      </c>
      <c r="F11" s="4">
        <f aca="true" t="shared" si="0" ref="F11:F74">C11+D11</f>
        <v>38489300</v>
      </c>
    </row>
    <row r="12" spans="1:6" ht="15">
      <c r="A12" s="9">
        <v>11010000</v>
      </c>
      <c r="B12" s="10" t="s">
        <v>16</v>
      </c>
      <c r="C12" s="17">
        <f>SUM(C13:C16)</f>
        <v>38439300</v>
      </c>
      <c r="D12" s="17">
        <f>SUM(D13:D16)</f>
        <v>0</v>
      </c>
      <c r="E12" s="17">
        <f>SUM(E13:E16)</f>
        <v>0</v>
      </c>
      <c r="F12" s="4">
        <f t="shared" si="0"/>
        <v>38439300</v>
      </c>
    </row>
    <row r="13" spans="1:6" ht="41.25" customHeight="1">
      <c r="A13" s="11">
        <v>11010100</v>
      </c>
      <c r="B13" s="12" t="s">
        <v>17</v>
      </c>
      <c r="C13" s="18">
        <v>29063000</v>
      </c>
      <c r="D13" s="19"/>
      <c r="E13" s="19"/>
      <c r="F13" s="4">
        <f t="shared" si="0"/>
        <v>29063000</v>
      </c>
    </row>
    <row r="14" spans="1:6" ht="66" customHeight="1">
      <c r="A14" s="11">
        <v>11010200</v>
      </c>
      <c r="B14" s="12" t="s">
        <v>10</v>
      </c>
      <c r="C14" s="19">
        <v>8396300</v>
      </c>
      <c r="D14" s="19"/>
      <c r="E14" s="19"/>
      <c r="F14" s="4">
        <f t="shared" si="0"/>
        <v>8396300</v>
      </c>
    </row>
    <row r="15" spans="1:6" ht="40.5" customHeight="1">
      <c r="A15" s="11">
        <v>11010400</v>
      </c>
      <c r="B15" s="12" t="s">
        <v>18</v>
      </c>
      <c r="C15" s="19">
        <v>180000</v>
      </c>
      <c r="D15" s="19"/>
      <c r="E15" s="19"/>
      <c r="F15" s="4">
        <f t="shared" si="0"/>
        <v>180000</v>
      </c>
    </row>
    <row r="16" spans="1:6" ht="38.25">
      <c r="A16" s="11">
        <v>11010500</v>
      </c>
      <c r="B16" s="12" t="s">
        <v>19</v>
      </c>
      <c r="C16" s="19">
        <v>800000</v>
      </c>
      <c r="D16" s="19"/>
      <c r="E16" s="19"/>
      <c r="F16" s="4">
        <f t="shared" si="0"/>
        <v>800000</v>
      </c>
    </row>
    <row r="17" spans="1:6" ht="15">
      <c r="A17" s="9">
        <v>11020000</v>
      </c>
      <c r="B17" s="10" t="s">
        <v>20</v>
      </c>
      <c r="C17" s="17">
        <f>C18</f>
        <v>50000</v>
      </c>
      <c r="D17" s="17">
        <f>D18</f>
        <v>0</v>
      </c>
      <c r="E17" s="17">
        <f>E18</f>
        <v>0</v>
      </c>
      <c r="F17" s="4">
        <f t="shared" si="0"/>
        <v>50000</v>
      </c>
    </row>
    <row r="18" spans="1:6" ht="25.5">
      <c r="A18" s="11">
        <v>11020200</v>
      </c>
      <c r="B18" s="12" t="s">
        <v>21</v>
      </c>
      <c r="C18" s="19">
        <v>50000</v>
      </c>
      <c r="D18" s="19"/>
      <c r="E18" s="19"/>
      <c r="F18" s="4">
        <f t="shared" si="0"/>
        <v>50000</v>
      </c>
    </row>
    <row r="19" spans="1:6" ht="25.5">
      <c r="A19" s="9">
        <v>12030000</v>
      </c>
      <c r="B19" s="10" t="s">
        <v>22</v>
      </c>
      <c r="C19" s="17">
        <f>SUM(C20:C21)</f>
        <v>0</v>
      </c>
      <c r="D19" s="17">
        <f>SUM(D20:D21)</f>
        <v>865700</v>
      </c>
      <c r="E19" s="17">
        <f>SUM(E20:E21)</f>
        <v>0</v>
      </c>
      <c r="F19" s="4">
        <f t="shared" si="0"/>
        <v>865700</v>
      </c>
    </row>
    <row r="20" spans="1:6" ht="25.5">
      <c r="A20" s="11">
        <v>12030100</v>
      </c>
      <c r="B20" s="12" t="s">
        <v>23</v>
      </c>
      <c r="C20" s="19"/>
      <c r="D20" s="19">
        <v>200000</v>
      </c>
      <c r="E20" s="19"/>
      <c r="F20" s="4">
        <f t="shared" si="0"/>
        <v>200000</v>
      </c>
    </row>
    <row r="21" spans="1:6" ht="25.5">
      <c r="A21" s="11">
        <v>12030200</v>
      </c>
      <c r="B21" s="12" t="s">
        <v>24</v>
      </c>
      <c r="C21" s="19"/>
      <c r="D21" s="19">
        <v>665700</v>
      </c>
      <c r="E21" s="19"/>
      <c r="F21" s="4">
        <f t="shared" si="0"/>
        <v>665700</v>
      </c>
    </row>
    <row r="22" spans="1:6" ht="25.5">
      <c r="A22" s="9">
        <v>13000000</v>
      </c>
      <c r="B22" s="10" t="s">
        <v>25</v>
      </c>
      <c r="C22" s="17">
        <f>C23</f>
        <v>4433800</v>
      </c>
      <c r="D22" s="17">
        <f>D23</f>
        <v>0</v>
      </c>
      <c r="E22" s="17">
        <f>E23</f>
        <v>0</v>
      </c>
      <c r="F22" s="4">
        <f t="shared" si="0"/>
        <v>4433800</v>
      </c>
    </row>
    <row r="23" spans="1:6" ht="15">
      <c r="A23" s="9">
        <v>13050000</v>
      </c>
      <c r="B23" s="10" t="s">
        <v>26</v>
      </c>
      <c r="C23" s="17">
        <f>SUM(C24:C27)</f>
        <v>4433800</v>
      </c>
      <c r="D23" s="17">
        <f>SUM(D24:D27)</f>
        <v>0</v>
      </c>
      <c r="E23" s="17">
        <f>SUM(E24:E27)</f>
        <v>0</v>
      </c>
      <c r="F23" s="4">
        <f t="shared" si="0"/>
        <v>4433800</v>
      </c>
    </row>
    <row r="24" spans="1:6" ht="15">
      <c r="A24" s="11">
        <v>13050100</v>
      </c>
      <c r="B24" s="12" t="s">
        <v>27</v>
      </c>
      <c r="C24" s="19">
        <v>1108500</v>
      </c>
      <c r="D24" s="19"/>
      <c r="E24" s="19"/>
      <c r="F24" s="4">
        <f t="shared" si="0"/>
        <v>1108500</v>
      </c>
    </row>
    <row r="25" spans="1:6" ht="15">
      <c r="A25" s="11">
        <v>13050200</v>
      </c>
      <c r="B25" s="12" t="s">
        <v>28</v>
      </c>
      <c r="C25" s="19">
        <f>2186800+232000</f>
        <v>2418800</v>
      </c>
      <c r="D25" s="19"/>
      <c r="E25" s="19"/>
      <c r="F25" s="4">
        <f t="shared" si="0"/>
        <v>2418800</v>
      </c>
    </row>
    <row r="26" spans="1:6" ht="15">
      <c r="A26" s="11">
        <v>13050300</v>
      </c>
      <c r="B26" s="12" t="s">
        <v>29</v>
      </c>
      <c r="C26" s="19">
        <v>81600</v>
      </c>
      <c r="D26" s="19"/>
      <c r="E26" s="19"/>
      <c r="F26" s="4">
        <f t="shared" si="0"/>
        <v>81600</v>
      </c>
    </row>
    <row r="27" spans="1:6" ht="15">
      <c r="A27" s="11">
        <v>13050500</v>
      </c>
      <c r="B27" s="12" t="s">
        <v>30</v>
      </c>
      <c r="C27" s="19">
        <v>824900</v>
      </c>
      <c r="D27" s="19"/>
      <c r="E27" s="19"/>
      <c r="F27" s="4">
        <f t="shared" si="0"/>
        <v>824900</v>
      </c>
    </row>
    <row r="28" spans="1:6" ht="15">
      <c r="A28" s="9">
        <v>18000000</v>
      </c>
      <c r="B28" s="10" t="s">
        <v>31</v>
      </c>
      <c r="C28" s="17">
        <f>C32+C42+C29</f>
        <v>326500</v>
      </c>
      <c r="D28" s="17">
        <f>D32+D42+D29</f>
        <v>4926311.02</v>
      </c>
      <c r="E28" s="17">
        <f>E32+E42+E29</f>
        <v>4870511.02</v>
      </c>
      <c r="F28" s="4">
        <f t="shared" si="0"/>
        <v>5252811.02</v>
      </c>
    </row>
    <row r="29" spans="1:6" ht="15">
      <c r="A29" s="9">
        <v>18030000</v>
      </c>
      <c r="B29" s="10" t="s">
        <v>32</v>
      </c>
      <c r="C29" s="17">
        <f>C30+C31</f>
        <v>2000</v>
      </c>
      <c r="D29" s="17"/>
      <c r="E29" s="17"/>
      <c r="F29" s="4">
        <f>C29+D29</f>
        <v>2000</v>
      </c>
    </row>
    <row r="30" spans="1:6" ht="15">
      <c r="A30" s="11">
        <v>18030100</v>
      </c>
      <c r="B30" s="12" t="s">
        <v>33</v>
      </c>
      <c r="C30" s="19">
        <v>1000</v>
      </c>
      <c r="D30" s="19"/>
      <c r="E30" s="19"/>
      <c r="F30" s="4">
        <f>C30+D30</f>
        <v>1000</v>
      </c>
    </row>
    <row r="31" spans="1:6" ht="15">
      <c r="A31" s="11">
        <v>18030200</v>
      </c>
      <c r="B31" s="12" t="s">
        <v>34</v>
      </c>
      <c r="C31" s="19">
        <v>1000</v>
      </c>
      <c r="D31" s="19"/>
      <c r="E31" s="19"/>
      <c r="F31" s="4">
        <f>C31+D31</f>
        <v>1000</v>
      </c>
    </row>
    <row r="32" spans="1:6" ht="25.5">
      <c r="A32" s="9">
        <v>18040000</v>
      </c>
      <c r="B32" s="10" t="s">
        <v>35</v>
      </c>
      <c r="C32" s="17">
        <f>SUM(C33:C41)</f>
        <v>324500</v>
      </c>
      <c r="D32" s="17">
        <f>SUM(D33:D41)</f>
        <v>55800</v>
      </c>
      <c r="E32" s="17">
        <f>SUM(E33:E41)</f>
        <v>0</v>
      </c>
      <c r="F32" s="4">
        <f t="shared" si="0"/>
        <v>380300</v>
      </c>
    </row>
    <row r="33" spans="1:6" ht="38.25">
      <c r="A33" s="11">
        <v>18040100</v>
      </c>
      <c r="B33" s="12" t="s">
        <v>36</v>
      </c>
      <c r="C33" s="19">
        <v>120000</v>
      </c>
      <c r="D33" s="19"/>
      <c r="E33" s="19"/>
      <c r="F33" s="4">
        <f t="shared" si="0"/>
        <v>120000</v>
      </c>
    </row>
    <row r="34" spans="1:6" ht="38.25">
      <c r="A34" s="11">
        <v>18040200</v>
      </c>
      <c r="B34" s="12" t="s">
        <v>37</v>
      </c>
      <c r="C34" s="19">
        <v>125000</v>
      </c>
      <c r="D34" s="19"/>
      <c r="E34" s="19"/>
      <c r="F34" s="4">
        <f t="shared" si="0"/>
        <v>125000</v>
      </c>
    </row>
    <row r="35" spans="1:6" ht="38.25">
      <c r="A35" s="11">
        <v>18040500</v>
      </c>
      <c r="B35" s="12" t="s">
        <v>38</v>
      </c>
      <c r="C35" s="19">
        <v>3800</v>
      </c>
      <c r="D35" s="19"/>
      <c r="E35" s="19"/>
      <c r="F35" s="4">
        <f t="shared" si="0"/>
        <v>3800</v>
      </c>
    </row>
    <row r="36" spans="1:6" ht="38.25">
      <c r="A36" s="11">
        <v>18040600</v>
      </c>
      <c r="B36" s="12" t="s">
        <v>39</v>
      </c>
      <c r="C36" s="19">
        <v>54000</v>
      </c>
      <c r="D36" s="19"/>
      <c r="E36" s="19"/>
      <c r="F36" s="4">
        <f t="shared" si="0"/>
        <v>54000</v>
      </c>
    </row>
    <row r="37" spans="1:6" ht="38.25">
      <c r="A37" s="11">
        <v>18040700</v>
      </c>
      <c r="B37" s="12" t="s">
        <v>40</v>
      </c>
      <c r="C37" s="19">
        <v>10000</v>
      </c>
      <c r="D37" s="19"/>
      <c r="E37" s="19"/>
      <c r="F37" s="4">
        <f t="shared" si="0"/>
        <v>10000</v>
      </c>
    </row>
    <row r="38" spans="1:6" ht="38.25">
      <c r="A38" s="11">
        <v>18040800</v>
      </c>
      <c r="B38" s="12" t="s">
        <v>41</v>
      </c>
      <c r="C38" s="19">
        <v>7500</v>
      </c>
      <c r="D38" s="19"/>
      <c r="E38" s="19"/>
      <c r="F38" s="4">
        <f t="shared" si="0"/>
        <v>7500</v>
      </c>
    </row>
    <row r="39" spans="1:6" ht="27.75" customHeight="1">
      <c r="A39" s="11">
        <v>18041300</v>
      </c>
      <c r="B39" s="12" t="s">
        <v>42</v>
      </c>
      <c r="C39" s="19">
        <v>3000</v>
      </c>
      <c r="D39" s="19"/>
      <c r="E39" s="19"/>
      <c r="F39" s="4">
        <f t="shared" si="0"/>
        <v>3000</v>
      </c>
    </row>
    <row r="40" spans="1:6" ht="27.75" customHeight="1">
      <c r="A40" s="11">
        <v>18041400</v>
      </c>
      <c r="B40" s="12" t="s">
        <v>104</v>
      </c>
      <c r="C40" s="19">
        <v>1200</v>
      </c>
      <c r="D40" s="19"/>
      <c r="E40" s="19"/>
      <c r="F40" s="4">
        <f t="shared" si="0"/>
        <v>1200</v>
      </c>
    </row>
    <row r="41" spans="1:6" ht="63.75">
      <c r="A41" s="11">
        <v>18041500</v>
      </c>
      <c r="B41" s="12" t="s">
        <v>43</v>
      </c>
      <c r="C41" s="19"/>
      <c r="D41" s="19">
        <v>55800</v>
      </c>
      <c r="E41" s="19"/>
      <c r="F41" s="4">
        <f t="shared" si="0"/>
        <v>55800</v>
      </c>
    </row>
    <row r="42" spans="1:6" ht="15">
      <c r="A42" s="9">
        <v>18050000</v>
      </c>
      <c r="B42" s="10" t="s">
        <v>44</v>
      </c>
      <c r="C42" s="17"/>
      <c r="D42" s="17">
        <f>SUM(D43:D44)</f>
        <v>4870511.02</v>
      </c>
      <c r="E42" s="17">
        <f>D42</f>
        <v>4870511.02</v>
      </c>
      <c r="F42" s="4">
        <f t="shared" si="0"/>
        <v>4870511.02</v>
      </c>
    </row>
    <row r="43" spans="1:6" ht="15">
      <c r="A43" s="11">
        <v>18050300</v>
      </c>
      <c r="B43" s="12" t="s">
        <v>45</v>
      </c>
      <c r="C43" s="19"/>
      <c r="D43" s="19">
        <f>E43</f>
        <v>370000</v>
      </c>
      <c r="E43" s="19">
        <v>370000</v>
      </c>
      <c r="F43" s="4">
        <f t="shared" si="0"/>
        <v>370000</v>
      </c>
    </row>
    <row r="44" spans="1:6" ht="15">
      <c r="A44" s="11">
        <v>18050400</v>
      </c>
      <c r="B44" s="12" t="s">
        <v>46</v>
      </c>
      <c r="C44" s="19"/>
      <c r="D44" s="19">
        <f>E44</f>
        <v>4500511.02</v>
      </c>
      <c r="E44" s="19">
        <f>3400000+400511.02+700000</f>
        <v>4500511.02</v>
      </c>
      <c r="F44" s="4">
        <f t="shared" si="0"/>
        <v>4500511.02</v>
      </c>
    </row>
    <row r="45" spans="1:6" ht="15">
      <c r="A45" s="9">
        <v>19000000</v>
      </c>
      <c r="B45" s="10" t="s">
        <v>47</v>
      </c>
      <c r="C45" s="17">
        <f>C50</f>
        <v>5000</v>
      </c>
      <c r="D45" s="17">
        <f>D46</f>
        <v>80800</v>
      </c>
      <c r="E45" s="19"/>
      <c r="F45" s="4">
        <f t="shared" si="0"/>
        <v>85800</v>
      </c>
    </row>
    <row r="46" spans="1:6" ht="15">
      <c r="A46" s="9">
        <v>19010000</v>
      </c>
      <c r="B46" s="10" t="s">
        <v>48</v>
      </c>
      <c r="C46" s="19"/>
      <c r="D46" s="19">
        <f>SUM(D47:D49)</f>
        <v>80800</v>
      </c>
      <c r="E46" s="19"/>
      <c r="F46" s="4">
        <f t="shared" si="0"/>
        <v>80800</v>
      </c>
    </row>
    <row r="47" spans="1:6" ht="40.5" customHeight="1">
      <c r="A47" s="13">
        <v>19010100</v>
      </c>
      <c r="B47" s="14" t="s">
        <v>49</v>
      </c>
      <c r="C47" s="20"/>
      <c r="D47" s="20">
        <v>48600</v>
      </c>
      <c r="E47" s="20"/>
      <c r="F47" s="4">
        <f t="shared" si="0"/>
        <v>48600</v>
      </c>
    </row>
    <row r="48" spans="1:6" ht="30.75" customHeight="1">
      <c r="A48" s="13">
        <v>19010200</v>
      </c>
      <c r="B48" s="14" t="s">
        <v>50</v>
      </c>
      <c r="C48" s="20"/>
      <c r="D48" s="20">
        <v>6500</v>
      </c>
      <c r="E48" s="20"/>
      <c r="F48" s="4">
        <f t="shared" si="0"/>
        <v>6500</v>
      </c>
    </row>
    <row r="49" spans="1:6" ht="49.5" customHeight="1">
      <c r="A49" s="13">
        <v>19010300</v>
      </c>
      <c r="B49" s="14" t="s">
        <v>51</v>
      </c>
      <c r="C49" s="20"/>
      <c r="D49" s="20">
        <v>25700</v>
      </c>
      <c r="E49" s="20"/>
      <c r="F49" s="4">
        <f t="shared" si="0"/>
        <v>25700</v>
      </c>
    </row>
    <row r="50" spans="1:6" ht="25.5">
      <c r="A50" s="9">
        <v>19040000</v>
      </c>
      <c r="B50" s="10" t="s">
        <v>52</v>
      </c>
      <c r="C50" s="17">
        <f>C51</f>
        <v>5000</v>
      </c>
      <c r="D50" s="17">
        <f>D51</f>
        <v>0</v>
      </c>
      <c r="E50" s="17">
        <f>E51</f>
        <v>0</v>
      </c>
      <c r="F50" s="4">
        <f t="shared" si="0"/>
        <v>5000</v>
      </c>
    </row>
    <row r="51" spans="1:6" ht="25.5">
      <c r="A51" s="11">
        <v>19040100</v>
      </c>
      <c r="B51" s="12" t="s">
        <v>53</v>
      </c>
      <c r="C51" s="19">
        <v>5000</v>
      </c>
      <c r="D51" s="19"/>
      <c r="E51" s="19"/>
      <c r="F51" s="4">
        <f t="shared" si="0"/>
        <v>5000</v>
      </c>
    </row>
    <row r="52" spans="1:6" ht="15">
      <c r="A52" s="9">
        <v>20000000</v>
      </c>
      <c r="B52" s="10" t="s">
        <v>54</v>
      </c>
      <c r="C52" s="17">
        <f>C53+C58+C66+C71</f>
        <v>253000</v>
      </c>
      <c r="D52" s="17">
        <f>D53+D58+D66+D71</f>
        <v>2653519</v>
      </c>
      <c r="E52" s="17">
        <f>E53+E58+E66+E71</f>
        <v>19800</v>
      </c>
      <c r="F52" s="4">
        <f t="shared" si="0"/>
        <v>2906519</v>
      </c>
    </row>
    <row r="53" spans="1:6" ht="25.5">
      <c r="A53" s="9">
        <v>21000000</v>
      </c>
      <c r="B53" s="10" t="s">
        <v>55</v>
      </c>
      <c r="C53" s="17">
        <f>C54+C56</f>
        <v>32000</v>
      </c>
      <c r="D53" s="17">
        <f>D54+D56</f>
        <v>0</v>
      </c>
      <c r="E53" s="17">
        <f>E54+E56</f>
        <v>0</v>
      </c>
      <c r="F53" s="4">
        <f t="shared" si="0"/>
        <v>32000</v>
      </c>
    </row>
    <row r="54" spans="1:6" ht="89.25">
      <c r="A54" s="9">
        <v>21010000</v>
      </c>
      <c r="B54" s="10" t="s">
        <v>56</v>
      </c>
      <c r="C54" s="23">
        <f>C55</f>
        <v>20000</v>
      </c>
      <c r="D54" s="23">
        <f>D55</f>
        <v>0</v>
      </c>
      <c r="E54" s="23">
        <f>E55</f>
        <v>0</v>
      </c>
      <c r="F54" s="22">
        <f t="shared" si="0"/>
        <v>20000</v>
      </c>
    </row>
    <row r="55" spans="1:6" ht="41.25" customHeight="1">
      <c r="A55" s="11">
        <v>21010300</v>
      </c>
      <c r="B55" s="12" t="s">
        <v>99</v>
      </c>
      <c r="C55" s="19">
        <v>20000</v>
      </c>
      <c r="D55" s="19"/>
      <c r="E55" s="19"/>
      <c r="F55" s="4">
        <f t="shared" si="0"/>
        <v>20000</v>
      </c>
    </row>
    <row r="56" spans="1:6" ht="15">
      <c r="A56" s="9">
        <v>21080000</v>
      </c>
      <c r="B56" s="10" t="s">
        <v>57</v>
      </c>
      <c r="C56" s="17">
        <f>SUM(C57:C57)</f>
        <v>12000</v>
      </c>
      <c r="D56" s="17">
        <f>SUM(D57:D57)</f>
        <v>0</v>
      </c>
      <c r="E56" s="17">
        <f>SUM(E57:E57)</f>
        <v>0</v>
      </c>
      <c r="F56" s="4">
        <f t="shared" si="0"/>
        <v>12000</v>
      </c>
    </row>
    <row r="57" spans="1:6" ht="15">
      <c r="A57" s="11">
        <v>21081100</v>
      </c>
      <c r="B57" s="12" t="s">
        <v>58</v>
      </c>
      <c r="C57" s="19">
        <v>12000</v>
      </c>
      <c r="D57" s="19"/>
      <c r="E57" s="19"/>
      <c r="F57" s="4">
        <f t="shared" si="0"/>
        <v>12000</v>
      </c>
    </row>
    <row r="58" spans="1:6" ht="38.25">
      <c r="A58" s="9">
        <v>22000000</v>
      </c>
      <c r="B58" s="10" t="s">
        <v>59</v>
      </c>
      <c r="C58" s="17">
        <f>C61+C63+C59</f>
        <v>148161</v>
      </c>
      <c r="D58" s="17">
        <f>D61+D63</f>
        <v>0</v>
      </c>
      <c r="E58" s="17">
        <f>E61+E63</f>
        <v>0</v>
      </c>
      <c r="F58" s="4">
        <f t="shared" si="0"/>
        <v>148161</v>
      </c>
    </row>
    <row r="59" spans="1:6" ht="15">
      <c r="A59" s="9">
        <v>22010000</v>
      </c>
      <c r="B59" s="10" t="s">
        <v>60</v>
      </c>
      <c r="C59" s="17">
        <f>C60</f>
        <v>13000</v>
      </c>
      <c r="D59" s="17"/>
      <c r="E59" s="17"/>
      <c r="F59" s="4">
        <f t="shared" si="0"/>
        <v>13000</v>
      </c>
    </row>
    <row r="60" spans="1:6" ht="38.25">
      <c r="A60" s="11">
        <v>22010300</v>
      </c>
      <c r="B60" s="12" t="s">
        <v>61</v>
      </c>
      <c r="C60" s="19">
        <v>13000</v>
      </c>
      <c r="D60" s="19"/>
      <c r="E60" s="19"/>
      <c r="F60" s="4">
        <f>C60+D60</f>
        <v>13000</v>
      </c>
    </row>
    <row r="61" spans="1:6" ht="38.25">
      <c r="A61" s="9">
        <v>22080000</v>
      </c>
      <c r="B61" s="10" t="s">
        <v>62</v>
      </c>
      <c r="C61" s="17">
        <f>C62</f>
        <v>78161</v>
      </c>
      <c r="D61" s="17">
        <f>D62</f>
        <v>0</v>
      </c>
      <c r="E61" s="17">
        <f>E62</f>
        <v>0</v>
      </c>
      <c r="F61" s="4">
        <f t="shared" si="0"/>
        <v>78161</v>
      </c>
    </row>
    <row r="62" spans="1:6" ht="51">
      <c r="A62" s="11">
        <v>22080400</v>
      </c>
      <c r="B62" s="12" t="s">
        <v>63</v>
      </c>
      <c r="C62" s="19">
        <v>78161</v>
      </c>
      <c r="D62" s="19"/>
      <c r="E62" s="19"/>
      <c r="F62" s="4">
        <f t="shared" si="0"/>
        <v>78161</v>
      </c>
    </row>
    <row r="63" spans="1:6" ht="15">
      <c r="A63" s="9">
        <v>22090000</v>
      </c>
      <c r="B63" s="10" t="s">
        <v>64</v>
      </c>
      <c r="C63" s="17">
        <f>SUM(C64:C65)</f>
        <v>57000</v>
      </c>
      <c r="D63" s="17">
        <f>SUM(D64:D65)</f>
        <v>0</v>
      </c>
      <c r="E63" s="17">
        <f>SUM(E64:E65)</f>
        <v>0</v>
      </c>
      <c r="F63" s="4">
        <f t="shared" si="0"/>
        <v>57000</v>
      </c>
    </row>
    <row r="64" spans="1:6" ht="51">
      <c r="A64" s="11">
        <v>22090100</v>
      </c>
      <c r="B64" s="12" t="s">
        <v>65</v>
      </c>
      <c r="C64" s="19">
        <v>45000</v>
      </c>
      <c r="D64" s="19"/>
      <c r="E64" s="19"/>
      <c r="F64" s="4">
        <f t="shared" si="0"/>
        <v>45000</v>
      </c>
    </row>
    <row r="65" spans="1:6" ht="38.25">
      <c r="A65" s="11">
        <v>22090400</v>
      </c>
      <c r="B65" s="12" t="s">
        <v>66</v>
      </c>
      <c r="C65" s="19">
        <v>12000</v>
      </c>
      <c r="D65" s="19"/>
      <c r="E65" s="19"/>
      <c r="F65" s="4">
        <f t="shared" si="0"/>
        <v>12000</v>
      </c>
    </row>
    <row r="66" spans="1:6" ht="15">
      <c r="A66" s="9">
        <v>24000000</v>
      </c>
      <c r="B66" s="10" t="s">
        <v>67</v>
      </c>
      <c r="C66" s="17">
        <f>C68</f>
        <v>72839</v>
      </c>
      <c r="D66" s="17">
        <f>D68+D67</f>
        <v>22500</v>
      </c>
      <c r="E66" s="17">
        <f>E67</f>
        <v>19800</v>
      </c>
      <c r="F66" s="4">
        <f t="shared" si="0"/>
        <v>95339</v>
      </c>
    </row>
    <row r="67" spans="1:6" ht="25.5">
      <c r="A67" s="9">
        <v>24170000</v>
      </c>
      <c r="B67" s="14" t="s">
        <v>68</v>
      </c>
      <c r="C67" s="17"/>
      <c r="D67" s="17">
        <f>E67</f>
        <v>19800</v>
      </c>
      <c r="E67" s="17">
        <v>19800</v>
      </c>
      <c r="F67" s="4">
        <f t="shared" si="0"/>
        <v>19800</v>
      </c>
    </row>
    <row r="68" spans="1:6" ht="15">
      <c r="A68" s="9">
        <v>24060000</v>
      </c>
      <c r="B68" s="10" t="s">
        <v>57</v>
      </c>
      <c r="C68" s="17">
        <f>SUM(C69:C70)</f>
        <v>72839</v>
      </c>
      <c r="D68" s="17">
        <f>SUM(D69:D70)</f>
        <v>2700</v>
      </c>
      <c r="E68" s="17">
        <f>SUM(E69:E70)</f>
        <v>0</v>
      </c>
      <c r="F68" s="4">
        <f t="shared" si="0"/>
        <v>75539</v>
      </c>
    </row>
    <row r="69" spans="1:6" ht="15">
      <c r="A69" s="11">
        <v>24060300</v>
      </c>
      <c r="B69" s="12" t="s">
        <v>57</v>
      </c>
      <c r="C69" s="19">
        <v>72839</v>
      </c>
      <c r="D69" s="19"/>
      <c r="E69" s="19"/>
      <c r="F69" s="4">
        <f t="shared" si="0"/>
        <v>72839</v>
      </c>
    </row>
    <row r="70" spans="1:6" ht="51">
      <c r="A70" s="11">
        <v>24062100</v>
      </c>
      <c r="B70" s="12" t="s">
        <v>69</v>
      </c>
      <c r="C70" s="19"/>
      <c r="D70" s="19">
        <v>2700</v>
      </c>
      <c r="E70" s="19"/>
      <c r="F70" s="4">
        <f t="shared" si="0"/>
        <v>2700</v>
      </c>
    </row>
    <row r="71" spans="1:6" ht="15">
      <c r="A71" s="9">
        <v>25000000</v>
      </c>
      <c r="B71" s="10" t="s">
        <v>70</v>
      </c>
      <c r="C71" s="17">
        <f>C72+C77</f>
        <v>0</v>
      </c>
      <c r="D71" s="17">
        <f>D72+D77</f>
        <v>2631019</v>
      </c>
      <c r="E71" s="17">
        <f>E72+E77</f>
        <v>0</v>
      </c>
      <c r="F71" s="4">
        <f t="shared" si="0"/>
        <v>2631019</v>
      </c>
    </row>
    <row r="72" spans="1:6" ht="38.25">
      <c r="A72" s="9">
        <v>25010000</v>
      </c>
      <c r="B72" s="10" t="s">
        <v>71</v>
      </c>
      <c r="C72" s="17">
        <f>SUM(C73:C75)</f>
        <v>0</v>
      </c>
      <c r="D72" s="17">
        <f>SUM(D73:D76)</f>
        <v>2384844</v>
      </c>
      <c r="E72" s="17">
        <f>SUM(E73:E75)</f>
        <v>0</v>
      </c>
      <c r="F72" s="4">
        <f t="shared" si="0"/>
        <v>2384844</v>
      </c>
    </row>
    <row r="73" spans="1:6" ht="27.75" customHeight="1">
      <c r="A73" s="11">
        <v>25010100</v>
      </c>
      <c r="B73" s="12" t="s">
        <v>72</v>
      </c>
      <c r="C73" s="19"/>
      <c r="D73" s="19">
        <v>2056299</v>
      </c>
      <c r="E73" s="19"/>
      <c r="F73" s="4">
        <f t="shared" si="0"/>
        <v>2056299</v>
      </c>
    </row>
    <row r="74" spans="1:6" ht="25.5">
      <c r="A74" s="11">
        <v>25010200</v>
      </c>
      <c r="B74" s="12" t="s">
        <v>73</v>
      </c>
      <c r="C74" s="19"/>
      <c r="D74" s="19">
        <v>1000</v>
      </c>
      <c r="E74" s="19"/>
      <c r="F74" s="4">
        <f t="shared" si="0"/>
        <v>1000</v>
      </c>
    </row>
    <row r="75" spans="1:6" ht="15">
      <c r="A75" s="11">
        <v>25010300</v>
      </c>
      <c r="B75" s="12" t="s">
        <v>74</v>
      </c>
      <c r="C75" s="19"/>
      <c r="D75" s="19">
        <v>327445</v>
      </c>
      <c r="E75" s="19"/>
      <c r="F75" s="4">
        <f aca="true" t="shared" si="1" ref="F75:F103">C75+D75</f>
        <v>327445</v>
      </c>
    </row>
    <row r="76" spans="1:6" ht="38.25">
      <c r="A76" s="11">
        <v>25010400</v>
      </c>
      <c r="B76" s="12" t="s">
        <v>75</v>
      </c>
      <c r="C76" s="19"/>
      <c r="D76" s="19">
        <v>100</v>
      </c>
      <c r="E76" s="19"/>
      <c r="F76" s="4">
        <f t="shared" si="1"/>
        <v>100</v>
      </c>
    </row>
    <row r="77" spans="1:6" ht="25.5">
      <c r="A77" s="9">
        <v>25020000</v>
      </c>
      <c r="B77" s="10" t="s">
        <v>76</v>
      </c>
      <c r="C77" s="17">
        <f>SUM(C78:C79)</f>
        <v>0</v>
      </c>
      <c r="D77" s="17">
        <f>SUM(D78:D79)</f>
        <v>246175</v>
      </c>
      <c r="E77" s="17">
        <f>SUM(E78:E79)</f>
        <v>0</v>
      </c>
      <c r="F77" s="4">
        <f t="shared" si="1"/>
        <v>246175</v>
      </c>
    </row>
    <row r="78" spans="1:6" ht="15">
      <c r="A78" s="11">
        <v>25020100</v>
      </c>
      <c r="B78" s="12" t="s">
        <v>77</v>
      </c>
      <c r="C78" s="19"/>
      <c r="D78" s="19">
        <f>216805-12000</f>
        <v>204805</v>
      </c>
      <c r="E78" s="19"/>
      <c r="F78" s="4">
        <f t="shared" si="1"/>
        <v>204805</v>
      </c>
    </row>
    <row r="79" spans="1:6" ht="87.75" customHeight="1">
      <c r="A79" s="11">
        <v>25020200</v>
      </c>
      <c r="B79" s="12" t="s">
        <v>100</v>
      </c>
      <c r="C79" s="19"/>
      <c r="D79" s="21">
        <v>41370</v>
      </c>
      <c r="E79" s="21"/>
      <c r="F79" s="22">
        <f t="shared" si="1"/>
        <v>41370</v>
      </c>
    </row>
    <row r="80" spans="1:6" ht="15">
      <c r="A80" s="9">
        <v>30000000</v>
      </c>
      <c r="B80" s="10" t="s">
        <v>78</v>
      </c>
      <c r="C80" s="17">
        <f>C81</f>
        <v>2500</v>
      </c>
      <c r="D80" s="17">
        <f>D81+D84</f>
        <v>32120</v>
      </c>
      <c r="E80" s="17">
        <f>E81+E84</f>
        <v>32120</v>
      </c>
      <c r="F80" s="4">
        <f t="shared" si="1"/>
        <v>34620</v>
      </c>
    </row>
    <row r="81" spans="1:6" ht="25.5">
      <c r="A81" s="9">
        <v>31000000</v>
      </c>
      <c r="B81" s="10" t="s">
        <v>79</v>
      </c>
      <c r="C81" s="17">
        <f>C82</f>
        <v>2500</v>
      </c>
      <c r="D81" s="17">
        <f>D82</f>
        <v>0</v>
      </c>
      <c r="E81" s="17">
        <f>E82</f>
        <v>0</v>
      </c>
      <c r="F81" s="4">
        <f t="shared" si="1"/>
        <v>2500</v>
      </c>
    </row>
    <row r="82" spans="1:6" ht="89.25" customHeight="1">
      <c r="A82" s="9">
        <v>31010000</v>
      </c>
      <c r="B82" s="10" t="s">
        <v>80</v>
      </c>
      <c r="C82" s="23">
        <f>C83</f>
        <v>2500</v>
      </c>
      <c r="D82" s="23">
        <f>D83</f>
        <v>0</v>
      </c>
      <c r="E82" s="23">
        <f>E83</f>
        <v>0</v>
      </c>
      <c r="F82" s="22">
        <f t="shared" si="1"/>
        <v>2500</v>
      </c>
    </row>
    <row r="83" spans="1:6" ht="76.5">
      <c r="A83" s="11">
        <v>31010200</v>
      </c>
      <c r="B83" s="12" t="s">
        <v>81</v>
      </c>
      <c r="C83" s="21">
        <v>2500</v>
      </c>
      <c r="D83" s="21"/>
      <c r="E83" s="21"/>
      <c r="F83" s="22">
        <f t="shared" si="1"/>
        <v>2500</v>
      </c>
    </row>
    <row r="84" spans="1:6" ht="25.5">
      <c r="A84" s="9">
        <v>33000000</v>
      </c>
      <c r="B84" s="10" t="s">
        <v>82</v>
      </c>
      <c r="C84" s="17">
        <f aca="true" t="shared" si="2" ref="C84:E85">C85</f>
        <v>0</v>
      </c>
      <c r="D84" s="17">
        <f t="shared" si="2"/>
        <v>32120</v>
      </c>
      <c r="E84" s="17">
        <f t="shared" si="2"/>
        <v>32120</v>
      </c>
      <c r="F84" s="4">
        <f t="shared" si="1"/>
        <v>32120</v>
      </c>
    </row>
    <row r="85" spans="1:6" ht="15">
      <c r="A85" s="9">
        <v>33010000</v>
      </c>
      <c r="B85" s="10" t="s">
        <v>83</v>
      </c>
      <c r="C85" s="17">
        <f t="shared" si="2"/>
        <v>0</v>
      </c>
      <c r="D85" s="17">
        <f t="shared" si="2"/>
        <v>32120</v>
      </c>
      <c r="E85" s="17">
        <f t="shared" si="2"/>
        <v>32120</v>
      </c>
      <c r="F85" s="4">
        <f t="shared" si="1"/>
        <v>32120</v>
      </c>
    </row>
    <row r="86" spans="1:6" ht="38.25" customHeight="1">
      <c r="A86" s="11">
        <v>33010100</v>
      </c>
      <c r="B86" s="12" t="s">
        <v>101</v>
      </c>
      <c r="C86" s="19"/>
      <c r="D86" s="19">
        <f>E86</f>
        <v>32120</v>
      </c>
      <c r="E86" s="19">
        <v>32120</v>
      </c>
      <c r="F86" s="4">
        <f t="shared" si="1"/>
        <v>32120</v>
      </c>
    </row>
    <row r="87" spans="1:6" ht="13.5" customHeight="1">
      <c r="A87" s="11"/>
      <c r="B87" s="14" t="s">
        <v>98</v>
      </c>
      <c r="C87" s="20">
        <f>+C80+C52+C10</f>
        <v>43510100</v>
      </c>
      <c r="D87" s="20">
        <f>+D80+D52+D10</f>
        <v>8558450.02</v>
      </c>
      <c r="E87" s="20">
        <f>+E80+E52+E10</f>
        <v>4922431.02</v>
      </c>
      <c r="F87" s="5">
        <f>+F80+F52+F10</f>
        <v>52068550.019999996</v>
      </c>
    </row>
    <row r="88" spans="1:6" ht="15">
      <c r="A88" s="9">
        <v>40000000</v>
      </c>
      <c r="B88" s="10" t="s">
        <v>84</v>
      </c>
      <c r="C88" s="17">
        <f>C89</f>
        <v>86428150</v>
      </c>
      <c r="D88" s="17">
        <f>D89</f>
        <v>3234500</v>
      </c>
      <c r="E88" s="17">
        <f>E89</f>
        <v>0</v>
      </c>
      <c r="F88" s="4">
        <f t="shared" si="1"/>
        <v>89662650</v>
      </c>
    </row>
    <row r="89" spans="1:6" ht="15">
      <c r="A89" s="9">
        <v>41000000</v>
      </c>
      <c r="B89" s="10" t="s">
        <v>85</v>
      </c>
      <c r="C89" s="17">
        <f>C90+C96</f>
        <v>86428150</v>
      </c>
      <c r="D89" s="17">
        <f>D90+D96</f>
        <v>3234500</v>
      </c>
      <c r="E89" s="17">
        <f>E90+E96</f>
        <v>0</v>
      </c>
      <c r="F89" s="4">
        <f t="shared" si="1"/>
        <v>89662650</v>
      </c>
    </row>
    <row r="90" spans="1:6" ht="15">
      <c r="A90" s="9">
        <v>41020000</v>
      </c>
      <c r="B90" s="10" t="s">
        <v>86</v>
      </c>
      <c r="C90" s="17">
        <f>SUM(C91:C95)</f>
        <v>32054159</v>
      </c>
      <c r="D90" s="17">
        <f>D91</f>
        <v>0</v>
      </c>
      <c r="E90" s="17">
        <f>E91</f>
        <v>0</v>
      </c>
      <c r="F90" s="4">
        <f t="shared" si="1"/>
        <v>32054159</v>
      </c>
    </row>
    <row r="91" spans="1:6" ht="25.5">
      <c r="A91" s="11">
        <v>41020100</v>
      </c>
      <c r="B91" s="12" t="s">
        <v>87</v>
      </c>
      <c r="C91" s="19">
        <v>30717300</v>
      </c>
      <c r="D91" s="19"/>
      <c r="E91" s="19"/>
      <c r="F91" s="4">
        <f t="shared" si="1"/>
        <v>30717300</v>
      </c>
    </row>
    <row r="92" spans="1:6" ht="27" customHeight="1">
      <c r="A92" s="11">
        <v>41020600</v>
      </c>
      <c r="B92" s="12" t="s">
        <v>88</v>
      </c>
      <c r="C92" s="19">
        <v>1085500</v>
      </c>
      <c r="D92" s="19"/>
      <c r="E92" s="19"/>
      <c r="F92" s="4">
        <f t="shared" si="1"/>
        <v>1085500</v>
      </c>
    </row>
    <row r="93" spans="1:6" ht="13.5" customHeight="1">
      <c r="A93" s="11">
        <v>41020900</v>
      </c>
      <c r="B93" s="12" t="s">
        <v>102</v>
      </c>
      <c r="C93" s="19">
        <v>251359</v>
      </c>
      <c r="D93" s="19"/>
      <c r="E93" s="19"/>
      <c r="F93" s="4">
        <f t="shared" si="1"/>
        <v>251359</v>
      </c>
    </row>
    <row r="94" spans="1:6" ht="51" hidden="1">
      <c r="A94" s="11">
        <v>41021300</v>
      </c>
      <c r="B94" s="12" t="s">
        <v>89</v>
      </c>
      <c r="C94" s="19"/>
      <c r="D94" s="19"/>
      <c r="E94" s="19"/>
      <c r="F94" s="4">
        <f t="shared" si="1"/>
        <v>0</v>
      </c>
    </row>
    <row r="95" spans="1:6" ht="25.5" hidden="1">
      <c r="A95" s="11">
        <v>41021800</v>
      </c>
      <c r="B95" s="12" t="s">
        <v>90</v>
      </c>
      <c r="C95" s="19"/>
      <c r="D95" s="19"/>
      <c r="E95" s="19"/>
      <c r="F95" s="4">
        <f t="shared" si="1"/>
        <v>0</v>
      </c>
    </row>
    <row r="96" spans="1:6" ht="15">
      <c r="A96" s="9">
        <v>41030000</v>
      </c>
      <c r="B96" s="10" t="s">
        <v>91</v>
      </c>
      <c r="C96" s="17">
        <f>SUM(C97:C103)</f>
        <v>54373991</v>
      </c>
      <c r="D96" s="17">
        <f>SUM(D97:D103)</f>
        <v>3234500</v>
      </c>
      <c r="E96" s="17">
        <f>SUM(E97:E103)</f>
        <v>0</v>
      </c>
      <c r="F96" s="4">
        <f t="shared" si="1"/>
        <v>57608491</v>
      </c>
    </row>
    <row r="97" spans="1:6" ht="62.25" customHeight="1">
      <c r="A97" s="11">
        <v>41030600</v>
      </c>
      <c r="B97" s="12" t="s">
        <v>92</v>
      </c>
      <c r="C97" s="21">
        <v>35319003</v>
      </c>
      <c r="D97" s="21"/>
      <c r="E97" s="21"/>
      <c r="F97" s="22">
        <f t="shared" si="1"/>
        <v>35319003</v>
      </c>
    </row>
    <row r="98" spans="1:6" ht="90.75" customHeight="1">
      <c r="A98" s="11">
        <v>41030800</v>
      </c>
      <c r="B98" s="12" t="s">
        <v>93</v>
      </c>
      <c r="C98" s="21">
        <v>15381362</v>
      </c>
      <c r="D98" s="21">
        <v>0</v>
      </c>
      <c r="E98" s="21"/>
      <c r="F98" s="22">
        <f t="shared" si="1"/>
        <v>15381362</v>
      </c>
    </row>
    <row r="99" spans="1:6" ht="195" customHeight="1">
      <c r="A99" s="11">
        <v>41030900</v>
      </c>
      <c r="B99" s="12" t="s">
        <v>94</v>
      </c>
      <c r="C99" s="21">
        <v>2118100</v>
      </c>
      <c r="D99" s="21"/>
      <c r="E99" s="21"/>
      <c r="F99" s="22">
        <f t="shared" si="1"/>
        <v>2118100</v>
      </c>
    </row>
    <row r="100" spans="1:6" ht="63.75">
      <c r="A100" s="11">
        <v>41031000</v>
      </c>
      <c r="B100" s="12" t="s">
        <v>95</v>
      </c>
      <c r="C100" s="21">
        <v>16200</v>
      </c>
      <c r="D100" s="21"/>
      <c r="E100" s="21"/>
      <c r="F100" s="22">
        <f t="shared" si="1"/>
        <v>16200</v>
      </c>
    </row>
    <row r="101" spans="1:6" ht="51.75" customHeight="1">
      <c r="A101" s="11">
        <v>41034400</v>
      </c>
      <c r="B101" s="12" t="s">
        <v>96</v>
      </c>
      <c r="C101" s="21"/>
      <c r="D101" s="21">
        <f>2343000+891500</f>
        <v>3234500</v>
      </c>
      <c r="E101" s="21"/>
      <c r="F101" s="22">
        <f t="shared" si="1"/>
        <v>3234500</v>
      </c>
    </row>
    <row r="102" spans="1:6" ht="15">
      <c r="A102" s="11">
        <v>41035000</v>
      </c>
      <c r="B102" s="12" t="s">
        <v>97</v>
      </c>
      <c r="C102" s="19">
        <v>1258088</v>
      </c>
      <c r="D102" s="19"/>
      <c r="E102" s="19"/>
      <c r="F102" s="4">
        <f t="shared" si="1"/>
        <v>1258088</v>
      </c>
    </row>
    <row r="103" spans="1:6" ht="75" customHeight="1">
      <c r="A103" s="11">
        <v>41035800</v>
      </c>
      <c r="B103" s="12" t="s">
        <v>103</v>
      </c>
      <c r="C103" s="21">
        <v>281238</v>
      </c>
      <c r="D103" s="21"/>
      <c r="E103" s="21"/>
      <c r="F103" s="22">
        <f t="shared" si="1"/>
        <v>281238</v>
      </c>
    </row>
    <row r="104" spans="1:6" s="1" customFormat="1" ht="15">
      <c r="A104" s="2" t="s">
        <v>11</v>
      </c>
      <c r="B104" s="3"/>
      <c r="C104" s="4">
        <f>C10+C52+C80+C88</f>
        <v>129938250</v>
      </c>
      <c r="D104" s="4">
        <f>D10+D52+D80+D88</f>
        <v>11792950.02</v>
      </c>
      <c r="E104" s="4">
        <f>E10+E52+E80+E88</f>
        <v>4922431.02</v>
      </c>
      <c r="F104" s="4">
        <f>F10+F52+F80+F88</f>
        <v>141731200.01999998</v>
      </c>
    </row>
    <row r="105" spans="4:6" ht="12.75">
      <c r="D105" s="15"/>
      <c r="F105" s="15"/>
    </row>
    <row r="106" spans="2:6" ht="12.75">
      <c r="B106" s="16" t="s">
        <v>12</v>
      </c>
      <c r="D106" s="16" t="s">
        <v>13</v>
      </c>
      <c r="F106" s="15"/>
    </row>
  </sheetData>
  <sheetProtection/>
  <mergeCells count="9">
    <mergeCell ref="E2:F3"/>
    <mergeCell ref="A4:F4"/>
    <mergeCell ref="A6:A8"/>
    <mergeCell ref="B6:B8"/>
    <mergeCell ref="C6:C8"/>
    <mergeCell ref="D6:E6"/>
    <mergeCell ref="D7:D8"/>
    <mergeCell ref="E7:E8"/>
    <mergeCell ref="F6:F8"/>
  </mergeCells>
  <printOptions/>
  <pageMargins left="0.4724409448818898" right="0.15748031496062992" top="0.5905511811023623" bottom="0.5905511811023623" header="0" footer="0"/>
  <pageSetup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Biliavets</dc:creator>
  <cp:keywords/>
  <dc:description/>
  <cp:lastModifiedBy>Admin</cp:lastModifiedBy>
  <cp:lastPrinted>2013-07-29T10:24:07Z</cp:lastPrinted>
  <dcterms:created xsi:type="dcterms:W3CDTF">2012-12-20T11:23:05Z</dcterms:created>
  <dcterms:modified xsi:type="dcterms:W3CDTF">2013-07-29T10:24:12Z</dcterms:modified>
  <cp:category/>
  <cp:version/>
  <cp:contentType/>
  <cp:contentStatus/>
</cp:coreProperties>
</file>