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тариф вода\"/>
    </mc:Choice>
  </mc:AlternateContent>
  <xr:revisionPtr revIDLastSave="0" documentId="13_ncr:1_{DF74BA4E-8993-4A4B-8AAA-CB90E48B43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труктура ЦВ" sheetId="1" r:id="rId1"/>
  </sheets>
  <definedNames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2" localSheetId="0">#REF!</definedName>
    <definedName name="Excel_BuiltIn_Print_Area_2">#REF!</definedName>
    <definedName name="Excel_BuiltIn_Print_Area_4" localSheetId="0">#REF!</definedName>
    <definedName name="Excel_BuiltIn_Print_Area_4">#REF!</definedName>
    <definedName name="Excel_BuiltIn_Print_Titles_2" localSheetId="0">#REF!</definedName>
    <definedName name="Excel_BuiltIn_Print_Titles_2">#REF!</definedName>
    <definedName name="Excel_BuiltIn_Print_Titles_4" localSheetId="0">#REF!</definedName>
    <definedName name="Excel_BuiltIn_Print_Titles_4">#REF!</definedName>
    <definedName name="Excel_BuiltIn_Print_Titles_5">"#REF!"</definedName>
    <definedName name="Print_Area_1" localSheetId="0">#REF!</definedName>
    <definedName name="Print_Area_1">#REF!</definedName>
    <definedName name="SHARED_FORMULA_13_110_13_110_0" localSheetId="0">(#REF!-#REF!)/#REF!</definedName>
    <definedName name="SHARED_FORMULA_13_110_13_110_0">(#REF!-#REF!)/#REF!</definedName>
    <definedName name="SHARED_FORMULA_13_138_13_138_0" localSheetId="0">#REF!+#REF!+#REF!</definedName>
    <definedName name="SHARED_FORMULA_13_138_13_138_0">#REF!+#REF!+#REF!</definedName>
    <definedName name="SHARED_FORMULA_13_21_13_21_0" localSheetId="0">#REF!+#REF!+#REF!</definedName>
    <definedName name="SHARED_FORMULA_13_21_13_21_0">#REF!+#REF!+#REF!</definedName>
    <definedName name="SHARED_FORMULA_13_30_13_30_0" localSheetId="0">#REF!+#REF!+#REF!</definedName>
    <definedName name="SHARED_FORMULA_13_30_13_30_0">#REF!+#REF!+#REF!</definedName>
    <definedName name="SHARED_FORMULA_13_60_13_60_0" localSheetId="0">#REF!+#REF!+#REF!</definedName>
    <definedName name="SHARED_FORMULA_13_60_13_60_0">#REF!+#REF!+#REF!</definedName>
    <definedName name="SHARED_FORMULA_13_85_13_85_0" localSheetId="0">#REF!+#REF!-#REF!</definedName>
    <definedName name="SHARED_FORMULA_13_85_13_85_0">#REF!+#REF!-#REF!</definedName>
    <definedName name="SHARED_FORMULA_13_93_13_93_0" localSheetId="0">#REF!-#REF!+#REF!+#REF!</definedName>
    <definedName name="SHARED_FORMULA_13_93_13_93_0">#REF!-#REF!+#REF!+#REF!</definedName>
    <definedName name="SHARED_FORMULA_14_116_14_116_0" localSheetId="0">#REF!+#REF!+#REF!</definedName>
    <definedName name="SHARED_FORMULA_14_116_14_116_0">#REF!+#REF!+#REF!</definedName>
    <definedName name="SHARED_FORMULA_14_30_14_30_0" localSheetId="0">#REF!+#REF!+#REF!</definedName>
    <definedName name="SHARED_FORMULA_14_30_14_30_0">#REF!+#REF!+#REF!</definedName>
    <definedName name="SHARED_FORMULA_14_60_14_60_0" localSheetId="0">#REF!+#REF!+#REF!</definedName>
    <definedName name="SHARED_FORMULA_14_60_14_60_0">#REF!+#REF!+#REF!</definedName>
    <definedName name="SHARED_FORMULA_15_107_15_107_0" localSheetId="0">(#REF!+#REF!)/#REF!</definedName>
    <definedName name="SHARED_FORMULA_15_107_15_107_0">(#REF!+#REF!)/#REF!</definedName>
    <definedName name="SHARED_FORMULA_15_108_15_108_0" localSheetId="0">(#REF!-#REF!-#REF!)/#REF!</definedName>
    <definedName name="SHARED_FORMULA_15_108_15_108_0">(#REF!-#REF!-#REF!)/#REF!</definedName>
    <definedName name="SHARED_FORMULA_19_103_19_103_0" localSheetId="0">#REF!+#REF!</definedName>
    <definedName name="SHARED_FORMULA_19_103_19_103_0">#REF!+#REF!</definedName>
    <definedName name="SHARED_FORMULA_19_138_19_138_0" localSheetId="0">#REF!+#REF!</definedName>
    <definedName name="SHARED_FORMULA_19_138_19_138_0">#REF!+#REF!</definedName>
    <definedName name="SHARED_FORMULA_19_21_19_21_0" localSheetId="0">#REF!+#REF!</definedName>
    <definedName name="SHARED_FORMULA_19_21_19_21_0">#REF!+#REF!</definedName>
    <definedName name="SHARED_FORMULA_19_29_19_29_0" localSheetId="0">#REF!+#REF!</definedName>
    <definedName name="SHARED_FORMULA_19_29_19_29_0">#REF!+#REF!</definedName>
    <definedName name="SHARED_FORMULA_19_60_19_60_0" localSheetId="0">#REF!+#REF!</definedName>
    <definedName name="SHARED_FORMULA_19_60_19_60_0">#REF!+#REF!</definedName>
    <definedName name="SHARED_FORMULA_19_93_19_93_0" localSheetId="0">#REF!+#REF!</definedName>
    <definedName name="SHARED_FORMULA_19_93_19_93_0">#REF!+#REF!</definedName>
    <definedName name="SHARED_FORMULA_20_116_20_116_0" localSheetId="0">#REF!+#REF!</definedName>
    <definedName name="SHARED_FORMULA_20_116_20_116_0">#REF!+#REF!</definedName>
    <definedName name="SHARED_FORMULA_20_29_20_29_0" localSheetId="0">#REF!+#REF!</definedName>
    <definedName name="SHARED_FORMULA_20_29_20_29_0">#REF!+#REF!</definedName>
    <definedName name="SHARED_FORMULA_20_60_20_60_0" localSheetId="0">#REF!+#REF!</definedName>
    <definedName name="SHARED_FORMULA_20_60_20_60_0">#REF!+#REF!</definedName>
    <definedName name="SHARED_FORMULA_24_21_24_21_0" localSheetId="0">#REF!+#REF!+#REF!</definedName>
    <definedName name="SHARED_FORMULA_24_21_24_21_0">#REF!+#REF!+#REF!</definedName>
    <definedName name="SHARED_FORMULA_24_60_24_60_0" localSheetId="0">#REF!+#REF!+#REF!</definedName>
    <definedName name="SHARED_FORMULA_24_60_24_60_0">#REF!+#REF!+#REF!</definedName>
    <definedName name="SHARED_FORMULA_25_116_25_116_0" localSheetId="0">#REF!+#REF!+#REF!+#REF!</definedName>
    <definedName name="SHARED_FORMULA_25_116_25_116_0">#REF!+#REF!+#REF!+#REF!</definedName>
    <definedName name="SHARED_FORMULA_25_23_25_23_0" localSheetId="0">#REF!+#REF!+#REF!+#REF!</definedName>
    <definedName name="SHARED_FORMULA_25_23_25_23_0">#REF!+#REF!+#REF!+#REF!</definedName>
    <definedName name="SHARED_FORMULA_25_60_25_60_0" localSheetId="0">#REF!+#REF!+#REF!+#REF!</definedName>
    <definedName name="SHARED_FORMULA_25_60_25_60_0">#REF!+#REF!+#REF!+#REF!</definedName>
    <definedName name="SHARED_FORMULA_3_106_3_106_0" localSheetId="0">#REF!/#REF!</definedName>
    <definedName name="SHARED_FORMULA_3_106_3_106_0">#REF!/#REF!</definedName>
    <definedName name="SHARED_FORMULA_3_107_3_107_0" localSheetId="0">(#REF!+#REF!+#REF!)/#REF!</definedName>
    <definedName name="SHARED_FORMULA_3_107_3_107_0">(#REF!+#REF!+#REF!)/#REF!</definedName>
    <definedName name="SHARED_FORMULA_3_108_3_108_0" localSheetId="0">(#REF!-#REF!-#REF!-#REF!)/#REF!</definedName>
    <definedName name="SHARED_FORMULA_3_108_3_108_0">(#REF!-#REF!-#REF!-#REF!)/#REF!</definedName>
    <definedName name="SHARED_FORMULA_3_127_3_127_0" localSheetId="0">#REF!</definedName>
    <definedName name="SHARED_FORMULA_3_127_3_127_0">#REF!</definedName>
    <definedName name="SHARED_FORMULA_3_128_3_128_0" localSheetId="0">(#REF!+#REF!)/#REF!</definedName>
    <definedName name="SHARED_FORMULA_3_128_3_128_0">(#REF!+#REF!)/#REF!</definedName>
    <definedName name="SHARED_FORMULA_3_129_3_129_0" localSheetId="0">#REF!</definedName>
    <definedName name="SHARED_FORMULA_3_129_3_129_0">#REF!</definedName>
    <definedName name="SHARED_FORMULA_3_133_3_133_0" localSheetId="0">#REF!/#REF!</definedName>
    <definedName name="SHARED_FORMULA_3_133_3_133_0">#REF!/#REF!</definedName>
    <definedName name="SHARED_FORMULA_3_137_3_137_0" localSheetId="0">#REF!+#REF!</definedName>
    <definedName name="SHARED_FORMULA_3_137_3_137_0">#REF!+#REF!</definedName>
    <definedName name="SHARED_FORMULA_3_59_3_59_0" localSheetId="0">IF(#REF!+#REF!+#REF!+#REF!=#REF!+#REF!+#REF!+#REF!+#REF!,#REF!+#REF!+#REF!+#REF!,"неприпустиме значення")</definedName>
    <definedName name="SHARED_FORMULA_3_59_3_59_0">IF(#REF!+#REF!+#REF!+#REF!=#REF!+#REF!+#REF!+#REF!+#REF!,#REF!+#REF!+#REF!+#REF!,"неприпустиме значення")</definedName>
    <definedName name="SHARED_FORMULA_4_100_4_100_0" localSheetId="0">#REF!+1</definedName>
    <definedName name="SHARED_FORMULA_4_100_4_100_0">#REF!+1</definedName>
    <definedName name="SHARED_FORMULA_4_20_4_20_0" localSheetId="0">#REF!+1</definedName>
    <definedName name="SHARED_FORMULA_4_20_4_20_0">#REF!+1</definedName>
    <definedName name="SHARED_FORMULA_4_58_4_58_0" localSheetId="0">#REF!+1</definedName>
    <definedName name="SHARED_FORMULA_4_58_4_58_0">#REF!+1</definedName>
    <definedName name="SHARED_FORMULA_5_102_5_102_0" localSheetId="0">#REF!+#REF!+#REF!</definedName>
    <definedName name="SHARED_FORMULA_5_102_5_102_0">#REF!+#REF!+#REF!</definedName>
    <definedName name="SHARED_FORMULA_7_109_7_109_0" localSheetId="0">#REF!/#REF!</definedName>
    <definedName name="SHARED_FORMULA_7_109_7_109_0">#REF!/#REF!</definedName>
    <definedName name="SHARED_FORMULA_7_110_7_110_0" localSheetId="0">#REF!/#REF!</definedName>
    <definedName name="SHARED_FORMULA_7_110_7_110_0">#REF!/#REF!</definedName>
    <definedName name="SHARED_FORMULA_7_111_7_111_0" localSheetId="0">(#REF!)/(#REF!+#REF!)*100</definedName>
    <definedName name="SHARED_FORMULA_7_111_7_111_0">(#REF!)/(#REF!+#REF!)*100</definedName>
    <definedName name="SHARED_FORMULA_7_138_7_138_0" localSheetId="0">#REF!+#REF!</definedName>
    <definedName name="SHARED_FORMULA_7_138_7_138_0">#REF!+#REF!</definedName>
    <definedName name="SHARED_FORMULA_7_21_7_21_0" localSheetId="0">#REF!+#REF!</definedName>
    <definedName name="SHARED_FORMULA_7_21_7_21_0">#REF!+#REF!</definedName>
    <definedName name="SHARED_FORMULA_7_29_7_29_0" localSheetId="0">#REF!+#REF!</definedName>
    <definedName name="SHARED_FORMULA_7_29_7_29_0">#REF!+#REF!</definedName>
    <definedName name="SHARED_FORMULA_7_60_7_60_0" localSheetId="0">#REF!+#REF!</definedName>
    <definedName name="SHARED_FORMULA_7_60_7_60_0">#REF!+#REF!</definedName>
    <definedName name="SHARED_FORMULA_7_77_7_77_0" localSheetId="0">#REF!+#REF!+#REF!</definedName>
    <definedName name="SHARED_FORMULA_7_77_7_77_0">#REF!+#REF!+#REF!</definedName>
    <definedName name="SHARED_FORMULA_7_85_7_85_0" localSheetId="0">#REF!-#REF!</definedName>
    <definedName name="SHARED_FORMULA_7_85_7_85_0">#REF!-#REF!</definedName>
    <definedName name="SHARED_FORMULA_7_93_7_93_0" localSheetId="0">#REF!-#REF!</definedName>
    <definedName name="SHARED_FORMULA_7_93_7_93_0">#REF!-#REF!</definedName>
    <definedName name="SHARED_FORMULA_7_95_7_95_0" localSheetId="0">#REF!-#REF!</definedName>
    <definedName name="SHARED_FORMULA_7_95_7_95_0">#REF!-#REF!</definedName>
    <definedName name="SHARED_FORMULA_8_116_8_116_0" localSheetId="0">#REF!+#REF!</definedName>
    <definedName name="SHARED_FORMULA_8_116_8_116_0">#REF!+#REF!</definedName>
    <definedName name="SHARED_FORMULA_8_30_8_30_0" localSheetId="0">#REF!+#REF!</definedName>
    <definedName name="SHARED_FORMULA_8_30_8_30_0">#REF!+#REF!</definedName>
    <definedName name="SHARED_FORMULA_8_60_8_60_0" localSheetId="0">#REF!+#REF!</definedName>
    <definedName name="SHARED_FORMULA_8_60_8_60_0">#REF!+#REF!</definedName>
    <definedName name="всенкснеіукі" localSheetId="0">(#REF!+#REF!)/#REF!</definedName>
    <definedName name="всенкснеіукі">(#REF!+#REF!)/#REF!</definedName>
    <definedName name="г" localSheetId="0">#REF!</definedName>
    <definedName name="г">#REF!</definedName>
    <definedName name="мгнм" localSheetId="0">#REF!+#REF!</definedName>
    <definedName name="мгнм">#REF!+#REF!</definedName>
    <definedName name="ноен" localSheetId="0">#REF!</definedName>
    <definedName name="ноен">#REF!</definedName>
    <definedName name="_xlnm.Print_Area" localSheetId="0">'структура ЦВ'!$A$1:$F$53</definedName>
    <definedName name="п" localSheetId="0">#REF!</definedName>
    <definedName name="п">#REF!</definedName>
    <definedName name="покриття00" localSheetId="0">#REF!</definedName>
    <definedName name="покриття00">#REF!</definedName>
    <definedName name="Поооооооооо" localSheetId="0">#REF!</definedName>
    <definedName name="Поооооооооо">#REF!</definedName>
    <definedName name="псен" localSheetId="0">#REF!+#REF!+#REF!+#REF!</definedName>
    <definedName name="псен">#REF!+#REF!+#REF!+#REF!</definedName>
    <definedName name="рр" localSheetId="0">#REF!</definedName>
    <definedName name="рр">#REF!</definedName>
    <definedName name="упіуп" localSheetId="0">#REF!</definedName>
    <definedName name="упіуп">#REF!</definedName>
    <definedName name="щр" localSheetId="0">#REF!+#REF!</definedName>
    <definedName name="щр">#REF!+#REF!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26" i="1" s="1"/>
  <c r="E16" i="1"/>
  <c r="F20" i="1"/>
  <c r="F16" i="1"/>
  <c r="F10" i="1"/>
  <c r="E26" i="1"/>
  <c r="E20" i="1"/>
  <c r="E10" i="1"/>
  <c r="C26" i="1"/>
  <c r="C20" i="1"/>
  <c r="D31" i="1"/>
  <c r="D26" i="1" s="1"/>
  <c r="D16" i="1"/>
  <c r="D11" i="1"/>
  <c r="D10" i="1" s="1"/>
  <c r="C16" i="1"/>
  <c r="C10" i="1"/>
  <c r="F9" i="1" l="1"/>
  <c r="F39" i="1" s="1"/>
  <c r="E48" i="1" s="1"/>
  <c r="E50" i="1" s="1"/>
  <c r="E9" i="1"/>
  <c r="E39" i="1" s="1"/>
  <c r="E46" i="1" s="1"/>
  <c r="C9" i="1"/>
  <c r="C39" i="1" s="1"/>
  <c r="C46" i="1" s="1"/>
  <c r="D20" i="1"/>
  <c r="D9" i="1" s="1"/>
  <c r="D39" i="1" s="1"/>
  <c r="C48" i="1" l="1"/>
  <c r="C50" i="1" s="1"/>
</calcChain>
</file>

<file path=xl/sharedStrings.xml><?xml version="1.0" encoding="utf-8"?>
<sst xmlns="http://schemas.openxmlformats.org/spreadsheetml/2006/main" count="92" uniqueCount="78">
  <si>
    <t>11</t>
  </si>
  <si>
    <t>10</t>
  </si>
  <si>
    <t>9</t>
  </si>
  <si>
    <t>Вартість централізованого водопостачання/водовідведення, тис. грн</t>
  </si>
  <si>
    <t>8</t>
  </si>
  <si>
    <t>інше використання прибутку</t>
  </si>
  <si>
    <t>7.5</t>
  </si>
  <si>
    <t>на розвиток виробництва (виробничі інвестиції)</t>
  </si>
  <si>
    <t>7.4</t>
  </si>
  <si>
    <t>резервний фонд (капітал)</t>
  </si>
  <si>
    <t>7.3</t>
  </si>
  <si>
    <t>дивіденди</t>
  </si>
  <si>
    <t>7.2</t>
  </si>
  <si>
    <t>податок на прибуток</t>
  </si>
  <si>
    <t>7.1</t>
  </si>
  <si>
    <t>Розрахунковий прибуток, у тому числі:</t>
  </si>
  <si>
    <t>7</t>
  </si>
  <si>
    <t>Повна собівартість</t>
  </si>
  <si>
    <t>6</t>
  </si>
  <si>
    <t>Фінансові витрати</t>
  </si>
  <si>
    <t>5</t>
  </si>
  <si>
    <t>Інші операційні витрати</t>
  </si>
  <si>
    <t>4</t>
  </si>
  <si>
    <t>інші витрати</t>
  </si>
  <si>
    <t>3.4</t>
  </si>
  <si>
    <t>амортизаційні відрахування</t>
  </si>
  <si>
    <t>3.3</t>
  </si>
  <si>
    <t>відрахування на соціальні заходи</t>
  </si>
  <si>
    <t>3.2</t>
  </si>
  <si>
    <t>витрати на оплату праці</t>
  </si>
  <si>
    <t>3.1</t>
  </si>
  <si>
    <t>Витрати на збут, у тому числі:</t>
  </si>
  <si>
    <t>3</t>
  </si>
  <si>
    <t>2.5</t>
  </si>
  <si>
    <t>витрати, пов’язані зі сплатою податків, зборів та інших передбачених законодавством обов’язкових платежів</t>
  </si>
  <si>
    <t>2.4</t>
  </si>
  <si>
    <t>2.3</t>
  </si>
  <si>
    <t>2.2</t>
  </si>
  <si>
    <t>2.1</t>
  </si>
  <si>
    <t>Адміністративні витрати, у тому числі:</t>
  </si>
  <si>
    <t>2</t>
  </si>
  <si>
    <t>1.4.5</t>
  </si>
  <si>
    <t>1.4.4</t>
  </si>
  <si>
    <t>1.4.3</t>
  </si>
  <si>
    <t>1.4.2</t>
  </si>
  <si>
    <t>1.4.1</t>
  </si>
  <si>
    <t>загальновиробничі витрати, у тому числі:</t>
  </si>
  <si>
    <t>1.4</t>
  </si>
  <si>
    <t>інші прямі витрати</t>
  </si>
  <si>
    <t>1.3.3</t>
  </si>
  <si>
    <t>1.3.2</t>
  </si>
  <si>
    <t>1.3.1</t>
  </si>
  <si>
    <t>інші прямі витрати, у тому числі:</t>
  </si>
  <si>
    <t>1.3</t>
  </si>
  <si>
    <t>прямі витрати на оплату праці</t>
  </si>
  <si>
    <t>1.2</t>
  </si>
  <si>
    <t>матеріали, запасні частини та інші матеріальні ресурси (ремонти)</t>
  </si>
  <si>
    <t>1.1.4</t>
  </si>
  <si>
    <t>витрати на реагенти</t>
  </si>
  <si>
    <t>1.1.3</t>
  </si>
  <si>
    <t>витрати на придбання води в інших суб’єктів господарювання/ очищення власних стічних вод іншими суб’єктами господарювання</t>
  </si>
  <si>
    <t>1.1.2</t>
  </si>
  <si>
    <t>електроенергія</t>
  </si>
  <si>
    <t>1.1.1</t>
  </si>
  <si>
    <t>прямі матеріальні витрати, у тому числі:</t>
  </si>
  <si>
    <t>1.1</t>
  </si>
  <si>
    <t>Виробнича собівартість, у тому числі:</t>
  </si>
  <si>
    <t>тис. грн на рік</t>
  </si>
  <si>
    <t>Централізоване водовідведення</t>
  </si>
  <si>
    <t xml:space="preserve">Централізоване водопостачання </t>
  </si>
  <si>
    <t>Найменування показників</t>
  </si>
  <si>
    <t>№
з/п</t>
  </si>
  <si>
    <t>Структура тарифів на послуги з  централізованого водопостачання та централізованого  водовідведення</t>
  </si>
  <si>
    <t>грн/куб. м</t>
  </si>
  <si>
    <t>Обсяг реалізації, тис. куб. м</t>
  </si>
  <si>
    <t>Тариф на послуги централізованого водопостачання/водовідведення, грн/куб. м (без ПДВ)</t>
  </si>
  <si>
    <t>Тариф на послуги  централізованого водопостачання/водовідведення,  грн/куб. м (з ПДВ)</t>
  </si>
  <si>
    <t>комунального підприємства водопровідно-каналізаційного господарства «Водоканал» Старокостянтинівської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</si>
</sst>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00"/>
    <numFmt numFmtId="166" formatCode="0.00000"/>
  </numFmts>
  <fonts count="11" x14ac:knownFonts="1">
    <font>
      <sz val="11"/>
      <color theme="1"/>
      <name val="Calibri"/>
      <family val="2"/>
      <charset val="1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</font>
    <font>
      <sz val="18"/>
      <name val="Times New Roman"/>
      <family val="1"/>
      <charset val="204"/>
    </font>
    <font>
      <sz val="10"/>
      <name val="Arial Cyr"/>
      <charset val="204"/>
    </font>
    <font>
      <b/>
      <sz val="18"/>
      <color indexed="8"/>
      <name val="Times New Roman"/>
      <family val="1"/>
      <charset val="204"/>
    </font>
    <font>
      <b/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6" fillId="0" borderId="0"/>
    <xf numFmtId="0" fontId="3" fillId="0" borderId="0"/>
    <xf numFmtId="0" fontId="8" fillId="0" borderId="0"/>
    <xf numFmtId="0" fontId="6" fillId="0" borderId="0"/>
  </cellStyleXfs>
  <cellXfs count="43">
    <xf numFmtId="0" fontId="0" fillId="0" borderId="0" xfId="0"/>
    <xf numFmtId="0" fontId="2" fillId="0" borderId="0" xfId="1" applyFont="1"/>
    <xf numFmtId="4" fontId="2" fillId="0" borderId="0" xfId="1" applyNumberFormat="1" applyFont="1"/>
    <xf numFmtId="49" fontId="4" fillId="0" borderId="0" xfId="1" applyNumberFormat="1" applyFont="1" applyAlignment="1">
      <alignment horizontal="center" vertical="center"/>
    </xf>
    <xf numFmtId="0" fontId="4" fillId="0" borderId="0" xfId="2" applyFont="1" applyAlignment="1">
      <alignment vertical="center" wrapText="1"/>
    </xf>
    <xf numFmtId="0" fontId="5" fillId="0" borderId="0" xfId="1" applyFont="1"/>
    <xf numFmtId="165" fontId="5" fillId="0" borderId="0" xfId="1" applyNumberFormat="1" applyFont="1"/>
    <xf numFmtId="0" fontId="7" fillId="2" borderId="3" xfId="1" applyFont="1" applyFill="1" applyBorder="1" applyAlignment="1">
      <alignment horizontal="left" vertical="center"/>
    </xf>
    <xf numFmtId="49" fontId="7" fillId="0" borderId="3" xfId="1" applyNumberFormat="1" applyFont="1" applyBorder="1" applyAlignment="1">
      <alignment horizontal="center" vertical="center"/>
    </xf>
    <xf numFmtId="0" fontId="7" fillId="2" borderId="3" xfId="1" applyFont="1" applyFill="1" applyBorder="1" applyAlignment="1">
      <alignment horizontal="left" vertical="center" wrapText="1"/>
    </xf>
    <xf numFmtId="166" fontId="5" fillId="0" borderId="0" xfId="1" applyNumberFormat="1" applyFont="1"/>
    <xf numFmtId="164" fontId="5" fillId="0" borderId="0" xfId="1" applyNumberFormat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/>
    </xf>
    <xf numFmtId="0" fontId="7" fillId="0" borderId="3" xfId="1" applyFont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/>
    <xf numFmtId="0" fontId="7" fillId="0" borderId="0" xfId="1" applyFont="1" applyAlignment="1">
      <alignment horizontal="center" vertical="center" wrapText="1"/>
    </xf>
    <xf numFmtId="4" fontId="7" fillId="2" borderId="3" xfId="3" applyNumberFormat="1" applyFont="1" applyFill="1" applyBorder="1" applyAlignment="1">
      <alignment horizontal="right" vertical="center"/>
    </xf>
    <xf numFmtId="4" fontId="7" fillId="2" borderId="3" xfId="1" applyNumberFormat="1" applyFont="1" applyFill="1" applyBorder="1" applyAlignment="1">
      <alignment horizontal="right" vertical="center"/>
    </xf>
    <xf numFmtId="4" fontId="4" fillId="2" borderId="0" xfId="1" applyNumberFormat="1" applyFont="1" applyFill="1" applyAlignment="1">
      <alignment horizontal="center" vertical="center"/>
    </xf>
    <xf numFmtId="0" fontId="4" fillId="0" borderId="0" xfId="2" applyFont="1"/>
    <xf numFmtId="0" fontId="7" fillId="0" borderId="0" xfId="1" applyFont="1" applyAlignment="1">
      <alignment horizontal="right" wrapText="1"/>
    </xf>
    <xf numFmtId="1" fontId="7" fillId="0" borderId="3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left" vertical="center" wrapText="1"/>
    </xf>
    <xf numFmtId="0" fontId="7" fillId="0" borderId="3" xfId="2" applyFont="1" applyBorder="1" applyAlignment="1">
      <alignment vertical="center" wrapText="1"/>
    </xf>
    <xf numFmtId="4" fontId="7" fillId="2" borderId="2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4" fontId="7" fillId="2" borderId="2" xfId="1" applyNumberFormat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/>
    </xf>
    <xf numFmtId="4" fontId="7" fillId="2" borderId="3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164" fontId="7" fillId="2" borderId="3" xfId="1" applyNumberFormat="1" applyFont="1" applyFill="1" applyBorder="1" applyAlignment="1">
      <alignment horizontal="center" vertical="center"/>
    </xf>
    <xf numFmtId="164" fontId="7" fillId="2" borderId="2" xfId="1" applyNumberFormat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4" applyFont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49" fontId="7" fillId="0" borderId="0" xfId="1" applyNumberFormat="1" applyFont="1" applyAlignment="1">
      <alignment horizontal="left" vertical="center" wrapText="1"/>
    </xf>
    <xf numFmtId="4" fontId="10" fillId="2" borderId="2" xfId="1" applyNumberFormat="1" applyFont="1" applyFill="1" applyBorder="1" applyAlignment="1">
      <alignment horizontal="center" vertical="center"/>
    </xf>
    <xf numFmtId="4" fontId="10" fillId="2" borderId="1" xfId="1" applyNumberFormat="1" applyFont="1" applyFill="1" applyBorder="1" applyAlignment="1">
      <alignment horizontal="center" vertical="center"/>
    </xf>
  </cellXfs>
  <cellStyles count="7">
    <cellStyle name="Звичайний" xfId="0" builtinId="0"/>
    <cellStyle name="Звичайний 2" xfId="3" xr:uid="{00000000-0005-0000-0000-000000000000}"/>
    <cellStyle name="Обычный 2" xfId="5" xr:uid="{00000000-0005-0000-0000-000002000000}"/>
    <cellStyle name="Обычный 2 2" xfId="2" xr:uid="{00000000-0005-0000-0000-000003000000}"/>
    <cellStyle name="Обычный 2 3" xfId="1" xr:uid="{00000000-0005-0000-0000-000004000000}"/>
    <cellStyle name="Обычный 3" xfId="6" xr:uid="{00000000-0005-0000-0000-000005000000}"/>
    <cellStyle name="Обычный 3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view="pageBreakPreview" topLeftCell="A36" zoomScale="57" zoomScaleNormal="75" zoomScaleSheetLayoutView="57" workbookViewId="0">
      <selection activeCell="F61" sqref="F61"/>
    </sheetView>
  </sheetViews>
  <sheetFormatPr defaultColWidth="9.109375" defaultRowHeight="13.2" x14ac:dyDescent="0.25"/>
  <cols>
    <col min="1" max="1" width="8.6640625" style="1" customWidth="1"/>
    <col min="2" max="2" width="80.44140625" style="1" customWidth="1"/>
    <col min="3" max="3" width="22.33203125" style="1" customWidth="1"/>
    <col min="4" max="4" width="17" style="1" customWidth="1"/>
    <col min="5" max="5" width="21.88671875" style="1" customWidth="1" collapsed="1"/>
    <col min="6" max="6" width="18.88671875" style="1" customWidth="1"/>
    <col min="7" max="7" width="11.88671875" style="1" customWidth="1"/>
    <col min="8" max="8" width="10.88671875" style="1" bestFit="1" customWidth="1"/>
    <col min="9" max="9" width="9.109375" style="1"/>
    <col min="10" max="10" width="12.88671875" style="1" customWidth="1"/>
    <col min="11" max="16384" width="9.109375" style="1"/>
  </cols>
  <sheetData>
    <row r="1" spans="1:9" ht="77.25" customHeight="1" x14ac:dyDescent="0.4">
      <c r="A1" s="17"/>
      <c r="B1" s="17"/>
      <c r="C1" s="17"/>
      <c r="D1" s="32"/>
      <c r="E1" s="32"/>
      <c r="F1" s="32"/>
    </row>
    <row r="2" spans="1:9" ht="28.5" customHeight="1" x14ac:dyDescent="0.25">
      <c r="A2" s="37" t="s">
        <v>72</v>
      </c>
      <c r="B2" s="37"/>
      <c r="C2" s="37"/>
      <c r="D2" s="37"/>
      <c r="E2" s="37"/>
      <c r="F2" s="37"/>
    </row>
    <row r="3" spans="1:9" ht="39" customHeight="1" x14ac:dyDescent="0.25">
      <c r="A3" s="37" t="s">
        <v>77</v>
      </c>
      <c r="B3" s="37"/>
      <c r="C3" s="37"/>
      <c r="D3" s="37"/>
      <c r="E3" s="37"/>
      <c r="F3" s="37"/>
    </row>
    <row r="4" spans="1:9" ht="38.25" hidden="1" customHeight="1" x14ac:dyDescent="0.4">
      <c r="A4" s="18"/>
      <c r="B4" s="18"/>
      <c r="C4" s="18"/>
      <c r="D4" s="17"/>
      <c r="E4" s="17"/>
      <c r="F4" s="23"/>
    </row>
    <row r="5" spans="1:9" ht="1.2" hidden="1" customHeight="1" x14ac:dyDescent="0.4">
      <c r="A5" s="18"/>
      <c r="B5" s="18"/>
      <c r="C5" s="18"/>
      <c r="D5" s="17"/>
      <c r="E5" s="17"/>
      <c r="F5" s="23"/>
    </row>
    <row r="6" spans="1:9" s="16" customFormat="1" ht="51" customHeight="1" x14ac:dyDescent="0.3">
      <c r="A6" s="38" t="s">
        <v>71</v>
      </c>
      <c r="B6" s="39" t="s">
        <v>70</v>
      </c>
      <c r="C6" s="38" t="s">
        <v>69</v>
      </c>
      <c r="D6" s="38"/>
      <c r="E6" s="38" t="s">
        <v>68</v>
      </c>
      <c r="F6" s="38"/>
    </row>
    <row r="7" spans="1:9" s="16" customFormat="1" ht="29.25" customHeight="1" x14ac:dyDescent="0.3">
      <c r="A7" s="38"/>
      <c r="B7" s="39"/>
      <c r="C7" s="14" t="s">
        <v>67</v>
      </c>
      <c r="D7" s="14" t="s">
        <v>73</v>
      </c>
      <c r="E7" s="14" t="s">
        <v>67</v>
      </c>
      <c r="F7" s="14" t="s">
        <v>73</v>
      </c>
      <c r="H7" s="28"/>
      <c r="I7" s="28"/>
    </row>
    <row r="8" spans="1:9" s="13" customFormat="1" ht="22.8" x14ac:dyDescent="0.35">
      <c r="A8" s="14">
        <v>1</v>
      </c>
      <c r="B8" s="15">
        <v>2</v>
      </c>
      <c r="C8" s="15">
        <v>3</v>
      </c>
      <c r="D8" s="15">
        <v>4</v>
      </c>
      <c r="E8" s="15">
        <v>5</v>
      </c>
      <c r="F8" s="14">
        <v>6</v>
      </c>
    </row>
    <row r="9" spans="1:9" s="5" customFormat="1" ht="24.75" customHeight="1" x14ac:dyDescent="0.35">
      <c r="A9" s="24">
        <v>1</v>
      </c>
      <c r="B9" s="7" t="s">
        <v>66</v>
      </c>
      <c r="C9" s="19">
        <f>C10+C15+C16+C20</f>
        <v>42368.45</v>
      </c>
      <c r="D9" s="19">
        <f>D10+D15+D16+D20</f>
        <v>40.284054002662096</v>
      </c>
      <c r="E9" s="19">
        <f>E10+E15+E16+E20</f>
        <v>41476.659999999996</v>
      </c>
      <c r="F9" s="19">
        <f>F10+F15+F16+F20</f>
        <v>30.39</v>
      </c>
      <c r="I9" s="6"/>
    </row>
    <row r="10" spans="1:9" s="5" customFormat="1" ht="24.75" customHeight="1" x14ac:dyDescent="0.35">
      <c r="A10" s="8" t="s">
        <v>65</v>
      </c>
      <c r="B10" s="7" t="s">
        <v>64</v>
      </c>
      <c r="C10" s="19">
        <f>C11+C13+C14</f>
        <v>16224.019999999999</v>
      </c>
      <c r="D10" s="19">
        <f>D11+D12+D13+D14</f>
        <v>15.434054002662101</v>
      </c>
      <c r="E10" s="19">
        <f>E11+E12+E13+E14</f>
        <v>13937.789999999999</v>
      </c>
      <c r="F10" s="19">
        <f>F11+F12+F13+F14</f>
        <v>10.210000000000001</v>
      </c>
      <c r="I10" s="6"/>
    </row>
    <row r="11" spans="1:9" s="5" customFormat="1" ht="24.75" customHeight="1" x14ac:dyDescent="0.35">
      <c r="A11" s="8" t="s">
        <v>63</v>
      </c>
      <c r="B11" s="7" t="s">
        <v>62</v>
      </c>
      <c r="C11" s="19">
        <v>13277.98</v>
      </c>
      <c r="D11" s="19">
        <f>C11/C47+0.01</f>
        <v>12.634054002662102</v>
      </c>
      <c r="E11" s="20">
        <v>12921.14</v>
      </c>
      <c r="F11" s="19">
        <v>9.4700000000000006</v>
      </c>
      <c r="I11" s="6"/>
    </row>
    <row r="12" spans="1:9" s="5" customFormat="1" ht="72" customHeight="1" x14ac:dyDescent="0.35">
      <c r="A12" s="8" t="s">
        <v>61</v>
      </c>
      <c r="B12" s="9" t="s">
        <v>60</v>
      </c>
      <c r="C12" s="19">
        <v>0</v>
      </c>
      <c r="D12" s="19">
        <v>0</v>
      </c>
      <c r="E12" s="20">
        <v>0</v>
      </c>
      <c r="F12" s="19">
        <v>0</v>
      </c>
      <c r="I12" s="6"/>
    </row>
    <row r="13" spans="1:9" s="5" customFormat="1" ht="24.75" customHeight="1" x14ac:dyDescent="0.35">
      <c r="A13" s="8" t="s">
        <v>59</v>
      </c>
      <c r="B13" s="7" t="s">
        <v>58</v>
      </c>
      <c r="C13" s="19">
        <v>127.38</v>
      </c>
      <c r="D13" s="19">
        <v>0.12</v>
      </c>
      <c r="E13" s="20">
        <v>70.14</v>
      </c>
      <c r="F13" s="19">
        <v>0.05</v>
      </c>
      <c r="G13" s="11"/>
      <c r="I13" s="6"/>
    </row>
    <row r="14" spans="1:9" s="12" customFormat="1" ht="54.75" customHeight="1" x14ac:dyDescent="0.35">
      <c r="A14" s="8" t="s">
        <v>57</v>
      </c>
      <c r="B14" s="9" t="s">
        <v>56</v>
      </c>
      <c r="C14" s="19">
        <v>2818.66</v>
      </c>
      <c r="D14" s="19">
        <v>2.68</v>
      </c>
      <c r="E14" s="20">
        <v>946.51</v>
      </c>
      <c r="F14" s="19">
        <v>0.69</v>
      </c>
      <c r="I14" s="6"/>
    </row>
    <row r="15" spans="1:9" s="5" customFormat="1" ht="24.75" customHeight="1" x14ac:dyDescent="0.35">
      <c r="A15" s="8" t="s">
        <v>55</v>
      </c>
      <c r="B15" s="7" t="s">
        <v>54</v>
      </c>
      <c r="C15" s="19">
        <v>12117.57</v>
      </c>
      <c r="D15" s="19">
        <v>11.52</v>
      </c>
      <c r="E15" s="20">
        <v>15204.66</v>
      </c>
      <c r="F15" s="19">
        <v>11.14</v>
      </c>
      <c r="I15" s="6"/>
    </row>
    <row r="16" spans="1:9" s="5" customFormat="1" ht="24.75" customHeight="1" x14ac:dyDescent="0.35">
      <c r="A16" s="8" t="s">
        <v>53</v>
      </c>
      <c r="B16" s="7" t="s">
        <v>52</v>
      </c>
      <c r="C16" s="19">
        <f>C17+C18+C19</f>
        <v>4844.84</v>
      </c>
      <c r="D16" s="19">
        <f>D17+D18+D19</f>
        <v>4.5999999999999996</v>
      </c>
      <c r="E16" s="20">
        <f>E17+E18+E19</f>
        <v>4613.8100000000004</v>
      </c>
      <c r="F16" s="20">
        <f>F17+F18+F19</f>
        <v>3.38</v>
      </c>
      <c r="I16" s="6"/>
    </row>
    <row r="17" spans="1:9" s="5" customFormat="1" ht="24.75" customHeight="1" x14ac:dyDescent="0.35">
      <c r="A17" s="8" t="s">
        <v>51</v>
      </c>
      <c r="B17" s="7" t="s">
        <v>27</v>
      </c>
      <c r="C17" s="19">
        <v>2665.87</v>
      </c>
      <c r="D17" s="19">
        <v>2.5299999999999998</v>
      </c>
      <c r="E17" s="20">
        <v>3345.03</v>
      </c>
      <c r="F17" s="19">
        <v>2.4500000000000002</v>
      </c>
      <c r="I17" s="6"/>
    </row>
    <row r="18" spans="1:9" s="5" customFormat="1" ht="24.75" customHeight="1" x14ac:dyDescent="0.35">
      <c r="A18" s="8" t="s">
        <v>50</v>
      </c>
      <c r="B18" s="7" t="s">
        <v>25</v>
      </c>
      <c r="C18" s="19">
        <v>1870.72</v>
      </c>
      <c r="D18" s="19">
        <v>1.78</v>
      </c>
      <c r="E18" s="20">
        <v>1093.1099999999999</v>
      </c>
      <c r="F18" s="19">
        <v>0.8</v>
      </c>
      <c r="I18" s="6"/>
    </row>
    <row r="19" spans="1:9" s="5" customFormat="1" ht="24.75" customHeight="1" x14ac:dyDescent="0.35">
      <c r="A19" s="8" t="s">
        <v>49</v>
      </c>
      <c r="B19" s="7" t="s">
        <v>48</v>
      </c>
      <c r="C19" s="19">
        <v>308.25</v>
      </c>
      <c r="D19" s="19">
        <v>0.28999999999999998</v>
      </c>
      <c r="E19" s="20">
        <v>175.67</v>
      </c>
      <c r="F19" s="19">
        <v>0.13</v>
      </c>
      <c r="I19" s="6"/>
    </row>
    <row r="20" spans="1:9" s="5" customFormat="1" ht="24.75" customHeight="1" x14ac:dyDescent="0.35">
      <c r="A20" s="8" t="s">
        <v>47</v>
      </c>
      <c r="B20" s="7" t="s">
        <v>46</v>
      </c>
      <c r="C20" s="20">
        <f>C21+C22+C23+C24+C25</f>
        <v>9182.02</v>
      </c>
      <c r="D20" s="20">
        <f>D21+D22+D23+D24+D25</f>
        <v>8.7299999999999986</v>
      </c>
      <c r="E20" s="20">
        <f>E21+E22+E23+E24+E25</f>
        <v>7720.3999999999987</v>
      </c>
      <c r="F20" s="20">
        <f>F21+F22+F23+F24+F25</f>
        <v>5.66</v>
      </c>
      <c r="H20" s="11"/>
      <c r="I20" s="6"/>
    </row>
    <row r="21" spans="1:9" s="5" customFormat="1" ht="24.75" customHeight="1" x14ac:dyDescent="0.35">
      <c r="A21" s="8" t="s">
        <v>45</v>
      </c>
      <c r="B21" s="7" t="s">
        <v>29</v>
      </c>
      <c r="C21" s="20">
        <v>5211.8999999999996</v>
      </c>
      <c r="D21" s="19">
        <v>4.96</v>
      </c>
      <c r="E21" s="20">
        <v>5301.48</v>
      </c>
      <c r="F21" s="19">
        <v>3.89</v>
      </c>
      <c r="I21" s="6"/>
    </row>
    <row r="22" spans="1:9" s="5" customFormat="1" ht="24.75" customHeight="1" x14ac:dyDescent="0.35">
      <c r="A22" s="8" t="s">
        <v>44</v>
      </c>
      <c r="B22" s="7" t="s">
        <v>27</v>
      </c>
      <c r="C22" s="20">
        <v>1146.6199999999999</v>
      </c>
      <c r="D22" s="19">
        <v>1.0900000000000001</v>
      </c>
      <c r="E22" s="20">
        <v>1166.33</v>
      </c>
      <c r="F22" s="19">
        <v>0.85</v>
      </c>
      <c r="I22" s="6"/>
    </row>
    <row r="23" spans="1:9" s="5" customFormat="1" ht="24.75" customHeight="1" x14ac:dyDescent="0.35">
      <c r="A23" s="8" t="s">
        <v>43</v>
      </c>
      <c r="B23" s="7" t="s">
        <v>25</v>
      </c>
      <c r="C23" s="20">
        <v>388.31</v>
      </c>
      <c r="D23" s="19">
        <v>0.37</v>
      </c>
      <c r="E23" s="20">
        <v>394.99</v>
      </c>
      <c r="F23" s="19">
        <v>0.28999999999999998</v>
      </c>
      <c r="I23" s="6"/>
    </row>
    <row r="24" spans="1:9" s="5" customFormat="1" ht="61.2" customHeight="1" x14ac:dyDescent="0.35">
      <c r="A24" s="8" t="s">
        <v>42</v>
      </c>
      <c r="B24" s="9" t="s">
        <v>34</v>
      </c>
      <c r="C24" s="20">
        <v>1802.73</v>
      </c>
      <c r="D24" s="19">
        <v>1.71</v>
      </c>
      <c r="E24" s="20">
        <v>214.24</v>
      </c>
      <c r="F24" s="19">
        <v>0.16</v>
      </c>
      <c r="G24" s="11"/>
      <c r="I24" s="6"/>
    </row>
    <row r="25" spans="1:9" s="5" customFormat="1" ht="24.75" customHeight="1" x14ac:dyDescent="0.35">
      <c r="A25" s="8" t="s">
        <v>41</v>
      </c>
      <c r="B25" s="7" t="s">
        <v>23</v>
      </c>
      <c r="C25" s="20">
        <v>632.46</v>
      </c>
      <c r="D25" s="19">
        <v>0.6</v>
      </c>
      <c r="E25" s="20">
        <v>643.36</v>
      </c>
      <c r="F25" s="19">
        <v>0.47</v>
      </c>
      <c r="I25" s="6"/>
    </row>
    <row r="26" spans="1:9" s="5" customFormat="1" ht="24.75" customHeight="1" x14ac:dyDescent="0.35">
      <c r="A26" s="8" t="s">
        <v>40</v>
      </c>
      <c r="B26" s="7" t="s">
        <v>39</v>
      </c>
      <c r="C26" s="20">
        <f>C27+C28+C29+C31</f>
        <v>6378.2000000000007</v>
      </c>
      <c r="D26" s="20">
        <f>D27+D28+D29+D30+D31</f>
        <v>6.0673188819167141</v>
      </c>
      <c r="E26" s="20">
        <f>E27+E28+E29+E30+E31</f>
        <v>6243.9299999999994</v>
      </c>
      <c r="F26" s="20">
        <f>F27+F28+F29+F30+F31</f>
        <v>4.5831603013160587</v>
      </c>
      <c r="I26" s="6"/>
    </row>
    <row r="27" spans="1:9" s="5" customFormat="1" ht="24.75" customHeight="1" x14ac:dyDescent="0.35">
      <c r="A27" s="8" t="s">
        <v>38</v>
      </c>
      <c r="B27" s="7" t="s">
        <v>29</v>
      </c>
      <c r="C27" s="20">
        <v>4922.3900000000003</v>
      </c>
      <c r="D27" s="19">
        <v>4.68</v>
      </c>
      <c r="E27" s="20">
        <v>4818.74</v>
      </c>
      <c r="F27" s="19">
        <v>3.53</v>
      </c>
      <c r="I27" s="6"/>
    </row>
    <row r="28" spans="1:9" s="5" customFormat="1" ht="24.75" customHeight="1" x14ac:dyDescent="0.35">
      <c r="A28" s="8" t="s">
        <v>37</v>
      </c>
      <c r="B28" s="7" t="s">
        <v>27</v>
      </c>
      <c r="C28" s="20">
        <v>1082.93</v>
      </c>
      <c r="D28" s="19">
        <v>1.03</v>
      </c>
      <c r="E28" s="20">
        <v>1060.1199999999999</v>
      </c>
      <c r="F28" s="19">
        <v>0.78</v>
      </c>
      <c r="I28" s="6"/>
    </row>
    <row r="29" spans="1:9" s="5" customFormat="1" ht="24.75" customHeight="1" x14ac:dyDescent="0.35">
      <c r="A29" s="8" t="s">
        <v>36</v>
      </c>
      <c r="B29" s="7" t="s">
        <v>25</v>
      </c>
      <c r="C29" s="20">
        <v>60.16</v>
      </c>
      <c r="D29" s="19">
        <v>0.06</v>
      </c>
      <c r="E29" s="20">
        <v>58.9</v>
      </c>
      <c r="F29" s="19">
        <f>E29/E47+0.01</f>
        <v>5.3160301316059443E-2</v>
      </c>
      <c r="I29" s="6"/>
    </row>
    <row r="30" spans="1:9" s="5" customFormat="1" ht="55.2" customHeight="1" x14ac:dyDescent="0.35">
      <c r="A30" s="8" t="s">
        <v>35</v>
      </c>
      <c r="B30" s="9" t="s">
        <v>34</v>
      </c>
      <c r="C30" s="20">
        <v>0</v>
      </c>
      <c r="D30" s="19">
        <v>0</v>
      </c>
      <c r="E30" s="20">
        <v>0</v>
      </c>
      <c r="F30" s="19">
        <v>0</v>
      </c>
      <c r="I30" s="6"/>
    </row>
    <row r="31" spans="1:9" s="5" customFormat="1" ht="24.75" customHeight="1" x14ac:dyDescent="0.35">
      <c r="A31" s="8" t="s">
        <v>33</v>
      </c>
      <c r="B31" s="7" t="s">
        <v>23</v>
      </c>
      <c r="C31" s="20">
        <v>312.72000000000003</v>
      </c>
      <c r="D31" s="19">
        <f>C31/C47</f>
        <v>0.29731888191671424</v>
      </c>
      <c r="E31" s="20">
        <v>306.17</v>
      </c>
      <c r="F31" s="19">
        <v>0.22</v>
      </c>
      <c r="I31" s="6"/>
    </row>
    <row r="32" spans="1:9" s="5" customFormat="1" ht="24.75" customHeight="1" x14ac:dyDescent="0.35">
      <c r="A32" s="8" t="s">
        <v>32</v>
      </c>
      <c r="B32" s="7" t="s">
        <v>31</v>
      </c>
      <c r="C32" s="20">
        <v>0</v>
      </c>
      <c r="D32" s="20">
        <v>0</v>
      </c>
      <c r="E32" s="20">
        <v>0</v>
      </c>
      <c r="F32" s="20">
        <v>0</v>
      </c>
      <c r="I32" s="6"/>
    </row>
    <row r="33" spans="1:13" s="5" customFormat="1" ht="24.75" customHeight="1" x14ac:dyDescent="0.35">
      <c r="A33" s="8" t="s">
        <v>30</v>
      </c>
      <c r="B33" s="7" t="s">
        <v>29</v>
      </c>
      <c r="C33" s="20">
        <v>0</v>
      </c>
      <c r="D33" s="19">
        <v>0</v>
      </c>
      <c r="E33" s="20">
        <v>0</v>
      </c>
      <c r="F33" s="19">
        <v>0</v>
      </c>
      <c r="I33" s="6"/>
      <c r="J33" s="6"/>
      <c r="K33" s="6"/>
      <c r="M33" s="6"/>
    </row>
    <row r="34" spans="1:13" s="5" customFormat="1" ht="24.75" customHeight="1" x14ac:dyDescent="0.35">
      <c r="A34" s="8" t="s">
        <v>28</v>
      </c>
      <c r="B34" s="7" t="s">
        <v>27</v>
      </c>
      <c r="C34" s="20">
        <v>0</v>
      </c>
      <c r="D34" s="19">
        <v>0</v>
      </c>
      <c r="E34" s="20">
        <v>0</v>
      </c>
      <c r="F34" s="19">
        <v>0</v>
      </c>
      <c r="I34" s="6"/>
      <c r="J34" s="6"/>
      <c r="K34" s="6"/>
      <c r="M34" s="6"/>
    </row>
    <row r="35" spans="1:13" s="5" customFormat="1" ht="24.75" customHeight="1" x14ac:dyDescent="0.35">
      <c r="A35" s="8" t="s">
        <v>26</v>
      </c>
      <c r="B35" s="7" t="s">
        <v>25</v>
      </c>
      <c r="C35" s="20">
        <v>0</v>
      </c>
      <c r="D35" s="19">
        <v>0</v>
      </c>
      <c r="E35" s="20">
        <v>0</v>
      </c>
      <c r="F35" s="19">
        <v>0</v>
      </c>
      <c r="I35" s="6"/>
      <c r="J35" s="6"/>
      <c r="K35" s="6"/>
      <c r="M35" s="6"/>
    </row>
    <row r="36" spans="1:13" s="5" customFormat="1" ht="24.75" customHeight="1" x14ac:dyDescent="0.35">
      <c r="A36" s="8" t="s">
        <v>24</v>
      </c>
      <c r="B36" s="7" t="s">
        <v>23</v>
      </c>
      <c r="C36" s="20">
        <v>0</v>
      </c>
      <c r="D36" s="19">
        <v>0</v>
      </c>
      <c r="E36" s="20">
        <v>0</v>
      </c>
      <c r="F36" s="19">
        <v>0</v>
      </c>
      <c r="I36" s="6"/>
      <c r="M36" s="6"/>
    </row>
    <row r="37" spans="1:13" s="5" customFormat="1" ht="24.75" customHeight="1" x14ac:dyDescent="0.35">
      <c r="A37" s="8" t="s">
        <v>22</v>
      </c>
      <c r="B37" s="7" t="s">
        <v>21</v>
      </c>
      <c r="C37" s="20">
        <v>0</v>
      </c>
      <c r="D37" s="19">
        <v>0</v>
      </c>
      <c r="E37" s="20">
        <v>0</v>
      </c>
      <c r="F37" s="20">
        <v>0</v>
      </c>
      <c r="I37" s="6"/>
    </row>
    <row r="38" spans="1:13" s="5" customFormat="1" ht="24.75" customHeight="1" x14ac:dyDescent="0.35">
      <c r="A38" s="8" t="s">
        <v>20</v>
      </c>
      <c r="B38" s="7" t="s">
        <v>19</v>
      </c>
      <c r="C38" s="20">
        <v>0</v>
      </c>
      <c r="D38" s="19">
        <v>0</v>
      </c>
      <c r="E38" s="20">
        <v>0</v>
      </c>
      <c r="F38" s="20">
        <v>0</v>
      </c>
      <c r="I38" s="6"/>
    </row>
    <row r="39" spans="1:13" s="5" customFormat="1" ht="24.75" customHeight="1" x14ac:dyDescent="0.35">
      <c r="A39" s="8" t="s">
        <v>18</v>
      </c>
      <c r="B39" s="7" t="s">
        <v>17</v>
      </c>
      <c r="C39" s="20">
        <f>C9+C26</f>
        <v>48746.649999999994</v>
      </c>
      <c r="D39" s="20">
        <f>D9+D26</f>
        <v>46.351372884578808</v>
      </c>
      <c r="E39" s="20">
        <f>E9+E26</f>
        <v>47720.59</v>
      </c>
      <c r="F39" s="27">
        <f>F9+F26</f>
        <v>34.973160301316057</v>
      </c>
      <c r="G39" s="11"/>
      <c r="I39" s="6"/>
    </row>
    <row r="40" spans="1:13" s="5" customFormat="1" ht="24.75" customHeight="1" x14ac:dyDescent="0.35">
      <c r="A40" s="8" t="s">
        <v>16</v>
      </c>
      <c r="B40" s="7" t="s">
        <v>15</v>
      </c>
      <c r="C40" s="20">
        <v>0</v>
      </c>
      <c r="D40" s="19">
        <v>0</v>
      </c>
      <c r="E40" s="20">
        <v>0</v>
      </c>
      <c r="F40" s="20">
        <v>0</v>
      </c>
      <c r="I40" s="6"/>
    </row>
    <row r="41" spans="1:13" s="5" customFormat="1" ht="24.75" customHeight="1" x14ac:dyDescent="0.35">
      <c r="A41" s="8" t="s">
        <v>14</v>
      </c>
      <c r="B41" s="7" t="s">
        <v>13</v>
      </c>
      <c r="C41" s="20">
        <v>0</v>
      </c>
      <c r="D41" s="19">
        <v>0</v>
      </c>
      <c r="E41" s="20">
        <v>0</v>
      </c>
      <c r="F41" s="20">
        <v>0</v>
      </c>
      <c r="H41" s="10"/>
      <c r="I41" s="6"/>
    </row>
    <row r="42" spans="1:13" s="5" customFormat="1" ht="24.75" customHeight="1" x14ac:dyDescent="0.35">
      <c r="A42" s="8" t="s">
        <v>12</v>
      </c>
      <c r="B42" s="7" t="s">
        <v>11</v>
      </c>
      <c r="C42" s="20">
        <v>0</v>
      </c>
      <c r="D42" s="19">
        <v>0</v>
      </c>
      <c r="E42" s="20">
        <v>0</v>
      </c>
      <c r="F42" s="20">
        <v>0</v>
      </c>
      <c r="I42" s="6"/>
    </row>
    <row r="43" spans="1:13" s="5" customFormat="1" ht="24.75" customHeight="1" x14ac:dyDescent="0.35">
      <c r="A43" s="8" t="s">
        <v>10</v>
      </c>
      <c r="B43" s="7" t="s">
        <v>9</v>
      </c>
      <c r="C43" s="20">
        <v>0</v>
      </c>
      <c r="D43" s="19">
        <v>0</v>
      </c>
      <c r="E43" s="20">
        <v>0</v>
      </c>
      <c r="F43" s="20">
        <v>0</v>
      </c>
      <c r="I43" s="6"/>
    </row>
    <row r="44" spans="1:13" s="5" customFormat="1" ht="24.75" customHeight="1" x14ac:dyDescent="0.35">
      <c r="A44" s="8" t="s">
        <v>8</v>
      </c>
      <c r="B44" s="9" t="s">
        <v>7</v>
      </c>
      <c r="C44" s="20">
        <v>0</v>
      </c>
      <c r="D44" s="19">
        <v>0</v>
      </c>
      <c r="E44" s="20">
        <v>0</v>
      </c>
      <c r="F44" s="20">
        <v>0</v>
      </c>
      <c r="I44" s="6"/>
    </row>
    <row r="45" spans="1:13" s="5" customFormat="1" ht="24.75" customHeight="1" x14ac:dyDescent="0.35">
      <c r="A45" s="8" t="s">
        <v>6</v>
      </c>
      <c r="B45" s="7" t="s">
        <v>5</v>
      </c>
      <c r="C45" s="20">
        <v>0</v>
      </c>
      <c r="D45" s="19">
        <v>0</v>
      </c>
      <c r="E45" s="20">
        <v>0</v>
      </c>
      <c r="F45" s="20">
        <v>0</v>
      </c>
      <c r="I45" s="6"/>
    </row>
    <row r="46" spans="1:13" ht="47.4" customHeight="1" x14ac:dyDescent="0.25">
      <c r="A46" s="8" t="s">
        <v>4</v>
      </c>
      <c r="B46" s="25" t="s">
        <v>3</v>
      </c>
      <c r="C46" s="29">
        <f>C39</f>
        <v>48746.649999999994</v>
      </c>
      <c r="D46" s="30"/>
      <c r="E46" s="29">
        <f>E39</f>
        <v>47720.59</v>
      </c>
      <c r="F46" s="30"/>
    </row>
    <row r="47" spans="1:13" ht="31.5" customHeight="1" x14ac:dyDescent="0.25">
      <c r="A47" s="8" t="s">
        <v>2</v>
      </c>
      <c r="B47" s="25" t="s">
        <v>74</v>
      </c>
      <c r="C47" s="33">
        <v>1051.8</v>
      </c>
      <c r="D47" s="33"/>
      <c r="E47" s="34">
        <v>1364.68</v>
      </c>
      <c r="F47" s="35"/>
      <c r="I47" s="2"/>
    </row>
    <row r="48" spans="1:13" ht="48" customHeight="1" x14ac:dyDescent="0.25">
      <c r="A48" s="8" t="s">
        <v>1</v>
      </c>
      <c r="B48" s="25" t="s">
        <v>75</v>
      </c>
      <c r="C48" s="31">
        <f>D39</f>
        <v>46.351372884578808</v>
      </c>
      <c r="D48" s="31"/>
      <c r="E48" s="29">
        <f>F39</f>
        <v>34.973160301316057</v>
      </c>
      <c r="F48" s="30"/>
    </row>
    <row r="49" spans="1:9" ht="35.25" hidden="1" customHeight="1" x14ac:dyDescent="0.25">
      <c r="A49" s="8" t="s">
        <v>1</v>
      </c>
      <c r="B49" s="25"/>
      <c r="C49" s="41"/>
      <c r="D49" s="42"/>
      <c r="E49" s="41"/>
      <c r="F49" s="42"/>
      <c r="I49" s="2"/>
    </row>
    <row r="50" spans="1:9" ht="54" customHeight="1" x14ac:dyDescent="0.25">
      <c r="A50" s="8" t="s">
        <v>0</v>
      </c>
      <c r="B50" s="26" t="s">
        <v>76</v>
      </c>
      <c r="C50" s="29">
        <f>ROUND(C48*120%,2)</f>
        <v>55.62</v>
      </c>
      <c r="D50" s="30"/>
      <c r="E50" s="29">
        <f>ROUND(E48*120%,2)-0.01</f>
        <v>41.96</v>
      </c>
      <c r="F50" s="30"/>
      <c r="I50" s="2"/>
    </row>
    <row r="51" spans="1:9" ht="8.4" hidden="1" customHeight="1" x14ac:dyDescent="0.25">
      <c r="A51" s="3"/>
      <c r="B51" s="4"/>
      <c r="C51" s="21"/>
      <c r="D51" s="21"/>
      <c r="E51" s="21"/>
      <c r="F51" s="21"/>
      <c r="I51" s="2"/>
    </row>
    <row r="52" spans="1:9" ht="60.75" customHeight="1" x14ac:dyDescent="0.25">
      <c r="A52" s="40"/>
      <c r="B52" s="40"/>
      <c r="C52" s="40"/>
      <c r="D52" s="40"/>
      <c r="E52" s="40"/>
      <c r="F52" s="40"/>
      <c r="I52" s="2"/>
    </row>
    <row r="53" spans="1:9" ht="27.75" customHeight="1" x14ac:dyDescent="0.4">
      <c r="A53" s="3"/>
      <c r="B53" s="22"/>
      <c r="C53" s="22"/>
      <c r="D53" s="22"/>
      <c r="E53" s="36"/>
      <c r="F53" s="36"/>
    </row>
  </sheetData>
  <mergeCells count="20">
    <mergeCell ref="D1:F1"/>
    <mergeCell ref="C47:D47"/>
    <mergeCell ref="E47:F47"/>
    <mergeCell ref="E53:F53"/>
    <mergeCell ref="C50:D50"/>
    <mergeCell ref="E50:F50"/>
    <mergeCell ref="A2:F2"/>
    <mergeCell ref="A3:F3"/>
    <mergeCell ref="A6:A7"/>
    <mergeCell ref="B6:B7"/>
    <mergeCell ref="C6:D6"/>
    <mergeCell ref="E6:F6"/>
    <mergeCell ref="A52:F52"/>
    <mergeCell ref="C49:D49"/>
    <mergeCell ref="E49:F49"/>
    <mergeCell ref="H7:I7"/>
    <mergeCell ref="C46:D46"/>
    <mergeCell ref="E46:F46"/>
    <mergeCell ref="C48:D48"/>
    <mergeCell ref="E48:F48"/>
  </mergeCells>
  <printOptions horizontalCentered="1" verticalCentered="1"/>
  <pageMargins left="1.1811023622047245" right="0.39370078740157483" top="0.78740157480314965" bottom="0.74803149606299213" header="0" footer="0"/>
  <pageSetup paperSize="9" scale="4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структура ЦВ</vt:lpstr>
      <vt:lpstr>'структура ЦВ'!Область_друку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User</cp:lastModifiedBy>
  <cp:lastPrinted>2026-04-09T09:59:54Z</cp:lastPrinted>
  <dcterms:created xsi:type="dcterms:W3CDTF">2022-08-28T08:38:35Z</dcterms:created>
  <dcterms:modified xsi:type="dcterms:W3CDTF">2026-04-09T11:54:54Z</dcterms:modified>
</cp:coreProperties>
</file>