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'Лист1'!$6:$8</definedName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<sst xmlns="http://schemas.openxmlformats.org/spreadsheetml/2006/main" count="57" uniqueCount="50">
  <si>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</si>
  <si>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</si>
  <si>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</si>
  <si>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</si>
  <si>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</si>
  <si>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</si>
  <si>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</si>
  <si>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</si>
  <si>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</si>
  <si>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</si>
  <si>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</si>
  <si>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</si>
  <si>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</si>
  <si>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</si>
  <si>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</si>
  <si>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</si>
  <si>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</si>
  <si>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</si>
  <si>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</si>
  <si>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</si>
  <si>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</si>
  <si>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</si>
  <si>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</si>
  <si>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</si>
  <si>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</si>
  <si>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</si>
  <si>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</si>
  <si>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</si>
  <si>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</si>
  <si>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Утилізація ТПВ</t>
  </si>
  <si>
    <t>090802</t>
  </si>
  <si>
    <t>Інші програми соціального захисту дітей</t>
  </si>
  <si>
    <t>Управління праці та соціального захисту населення виконавчого комітету міської ради</t>
  </si>
  <si>
    <t>Програма соціального та правового захисту дітей м.Старокостянтинова на 2011-2015 роки</t>
  </si>
  <si>
    <t>170103</t>
  </si>
  <si>
    <t>Інші заходи у сфері автомобільного транспорту</t>
  </si>
  <si>
    <t xml:space="preserve">Програма оздоровлення та відпочинку дітей м.Старокостянтинова на 2014 – 2018 роки </t>
  </si>
  <si>
    <t xml:space="preserve">Міська програма забезпечення проїзду дітей шкільного віку, проживаючих в районі ІІ Вокзалу до навчальних закладів міста Старокостянтинів та назад додому на 2012-2016 роки і Програма забезпечення проїзду учнів загальноосвітньої школи І-ІІІ ступенів № 5 Старокостянтинівської міської ради Хмельницької області, які навчаються у приміщенні загальноосвітньої школи І-ІІІ ступенів № 7 Старокостянтинівської міської ради Хмельницької області, на 2013-2015 роки </t>
  </si>
  <si>
    <t>Перелік місцевих (регіональних) програм, які  фінансуватимуться за рахунок коштів  бюджету м.Старокостянтинів на 2015 рік</t>
  </si>
  <si>
    <t>Додаток 4</t>
  </si>
  <si>
    <t>Програма діяльності та розвитку малого комунального підприємства "Міськсвітло" на 2015-2017 роки</t>
  </si>
  <si>
    <t>Програма діяльності та розвитку комунального  ремонтно-будівельного шляхового підприємства на 2015-2017 роки</t>
  </si>
  <si>
    <t>Програма розвитку редакції газети "Наше місто" на 2015-2017 роки</t>
  </si>
  <si>
    <t>Програма функціонування та розвитку Старокостянтинівського радіомовлення на 2015-2017 роки</t>
  </si>
  <si>
    <t>Програма діяльності та розвитку комбінату комунальних підприємств на 2015-2017 роки</t>
  </si>
  <si>
    <t>Програма рятування людей на водних об"єктах м.Старокостянтинів на 2015-2017 роки</t>
  </si>
  <si>
    <t>Видатки на покриття інших заборгованостей, що виникли в попередні роки</t>
  </si>
  <si>
    <r>
      <t>Найменування к</t>
    </r>
    <r>
      <rPr>
        <sz val="11"/>
        <rFont val="Calibri"/>
        <family val="2"/>
      </rPr>
      <t>оду тимчасової класифікації видатків та кредитування місцевих бюджетів</t>
    </r>
  </si>
  <si>
    <t>Міська комплексна цільова програма розвитку фізичної культури та спорту м.Старокостянтинова на 2012 -2016 роки</t>
  </si>
  <si>
    <t>до  рішення 46 (позачергової) сесії міської ради від 14.01.2015р. № 2 "Про бюджет міста на 2015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</si>
</sst>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Fill="1" applyBorder="1" applyAlignment="1" quotePrefix="1">
      <alignment horizontal="center" vertical="top"/>
    </xf>
    <xf numFmtId="49" fontId="8" fillId="0" borderId="16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49" fontId="8" fillId="0" borderId="17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3_&#1083;&#1080;&#1089;&#1090;&#1086;&#1087;&#107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3_&#1073;&#1102;&#1076;&#1078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6">
          <cell r="C116">
            <v>48328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">
          <cell r="D17">
            <v>5000</v>
          </cell>
        </row>
        <row r="24">
          <cell r="H24">
            <v>1946400</v>
          </cell>
        </row>
        <row r="25">
          <cell r="D25">
            <v>1950500</v>
          </cell>
        </row>
        <row r="26">
          <cell r="D26">
            <v>850000</v>
          </cell>
        </row>
        <row r="27">
          <cell r="O27">
            <v>35000</v>
          </cell>
        </row>
        <row r="28">
          <cell r="O28">
            <v>70000</v>
          </cell>
        </row>
        <row r="29">
          <cell r="O29">
            <v>130000</v>
          </cell>
        </row>
        <row r="30">
          <cell r="O30">
            <v>144040</v>
          </cell>
        </row>
        <row r="32">
          <cell r="O32">
            <v>5700000</v>
          </cell>
        </row>
        <row r="34">
          <cell r="O34">
            <v>54000</v>
          </cell>
        </row>
        <row r="36">
          <cell r="D36">
            <v>11800</v>
          </cell>
        </row>
        <row r="37">
          <cell r="D37">
            <v>200000</v>
          </cell>
        </row>
        <row r="39">
          <cell r="D39">
            <v>658705</v>
          </cell>
        </row>
        <row r="48">
          <cell r="D48">
            <v>140000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" sqref="E2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8" max="8" width="9.875" style="0" bestFit="1" customWidth="1"/>
    <col min="9" max="9" width="12.125" style="0" bestFit="1" customWidth="1"/>
    <col min="10" max="10" width="11.375" style="0" customWidth="1"/>
    <col min="11" max="11" width="10.375" style="0" bestFit="1" customWidth="1"/>
  </cols>
  <sheetData>
    <row r="1" spans="1:8" ht="14.25">
      <c r="A1" s="1"/>
      <c r="B1" s="1"/>
      <c r="C1" s="1"/>
      <c r="D1" s="1"/>
      <c r="E1" s="1"/>
      <c r="F1" s="1" t="s">
        <v>39</v>
      </c>
      <c r="G1" s="1"/>
      <c r="H1" s="1"/>
    </row>
    <row r="2" spans="1:8" ht="51.75" customHeight="1">
      <c r="A2" s="1"/>
      <c r="B2" s="1"/>
      <c r="C2" s="1"/>
      <c r="D2" s="1"/>
      <c r="E2" s="1"/>
      <c r="F2" s="41" t="s">
        <v>49</v>
      </c>
      <c r="G2" s="41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2" t="s">
        <v>38</v>
      </c>
      <c r="B4" s="43"/>
      <c r="C4" s="43"/>
      <c r="D4" s="43"/>
      <c r="E4" s="43"/>
      <c r="F4" s="43"/>
      <c r="G4" s="43"/>
      <c r="H4" s="1"/>
    </row>
    <row r="5" spans="1:8" ht="15.75" thickBot="1">
      <c r="A5" s="8"/>
      <c r="B5" s="8"/>
      <c r="C5" s="8"/>
      <c r="D5" s="8"/>
      <c r="E5" s="8"/>
      <c r="F5" s="8"/>
      <c r="G5" s="8" t="s">
        <v>9</v>
      </c>
      <c r="H5" s="1"/>
    </row>
    <row r="6" spans="1:8" ht="90.75" thickBot="1">
      <c r="A6" s="9" t="s">
        <v>0</v>
      </c>
      <c r="B6" s="10" t="s">
        <v>1</v>
      </c>
      <c r="C6" s="50" t="s">
        <v>2</v>
      </c>
      <c r="D6" s="51"/>
      <c r="E6" s="50" t="s">
        <v>3</v>
      </c>
      <c r="F6" s="51"/>
      <c r="G6" s="11" t="s">
        <v>4</v>
      </c>
      <c r="H6" s="1"/>
    </row>
    <row r="7" spans="1:8" ht="87" customHeight="1">
      <c r="A7" s="12" t="s">
        <v>5</v>
      </c>
      <c r="B7" s="13" t="s">
        <v>47</v>
      </c>
      <c r="C7" s="14" t="s">
        <v>6</v>
      </c>
      <c r="D7" s="14" t="s">
        <v>7</v>
      </c>
      <c r="E7" s="14" t="s">
        <v>6</v>
      </c>
      <c r="F7" s="14" t="s">
        <v>7</v>
      </c>
      <c r="G7" s="14" t="s">
        <v>7</v>
      </c>
      <c r="H7" s="1"/>
    </row>
    <row r="8" spans="1:8" ht="15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"/>
    </row>
    <row r="9" spans="1:8" ht="38.25" customHeight="1">
      <c r="A9" s="18" t="s">
        <v>27</v>
      </c>
      <c r="B9" s="47" t="s">
        <v>8</v>
      </c>
      <c r="C9" s="48"/>
      <c r="D9" s="48"/>
      <c r="E9" s="48"/>
      <c r="F9" s="49"/>
      <c r="G9" s="19"/>
      <c r="H9" s="1"/>
    </row>
    <row r="10" spans="1:10" ht="46.5" customHeight="1">
      <c r="A10" s="20" t="s">
        <v>30</v>
      </c>
      <c r="B10" s="7" t="s">
        <v>31</v>
      </c>
      <c r="C10" s="21" t="s">
        <v>33</v>
      </c>
      <c r="D10" s="22">
        <f>5000</f>
        <v>5000</v>
      </c>
      <c r="E10" s="21"/>
      <c r="F10" s="22"/>
      <c r="G10" s="23">
        <f>D10+F10</f>
        <v>5000</v>
      </c>
      <c r="H10" s="1"/>
      <c r="I10" s="6">
        <f>'[2]Лист1'!$D$17</f>
        <v>5000</v>
      </c>
      <c r="J10" s="6">
        <f aca="true" t="shared" si="0" ref="J10:J22">I10-G10</f>
        <v>0</v>
      </c>
    </row>
    <row r="11" spans="1:10" ht="51" customHeight="1">
      <c r="A11" s="24">
        <v>100203</v>
      </c>
      <c r="B11" s="21" t="s">
        <v>10</v>
      </c>
      <c r="C11" s="21" t="s">
        <v>40</v>
      </c>
      <c r="D11" s="22">
        <f>850000</f>
        <v>850000</v>
      </c>
      <c r="E11" s="21"/>
      <c r="F11" s="24"/>
      <c r="G11" s="23">
        <f aca="true" t="shared" si="1" ref="G11:G24">D11+F11</f>
        <v>850000</v>
      </c>
      <c r="H11" s="1"/>
      <c r="I11" s="6">
        <f>'[2]Лист1'!$D$26</f>
        <v>850000</v>
      </c>
      <c r="J11" s="6">
        <f t="shared" si="0"/>
        <v>0</v>
      </c>
    </row>
    <row r="12" spans="1:10" ht="22.5" customHeight="1">
      <c r="A12" s="24">
        <v>100203</v>
      </c>
      <c r="B12" s="21" t="s">
        <v>10</v>
      </c>
      <c r="C12" s="58" t="s">
        <v>41</v>
      </c>
      <c r="D12" s="22">
        <f>1950500</f>
        <v>1950500</v>
      </c>
      <c r="E12" s="21"/>
      <c r="F12" s="24"/>
      <c r="G12" s="23">
        <f t="shared" si="1"/>
        <v>1950500</v>
      </c>
      <c r="H12" s="1"/>
      <c r="I12" s="6">
        <f>'[2]Лист1'!$D$25</f>
        <v>1950500</v>
      </c>
      <c r="J12" s="6">
        <f t="shared" si="0"/>
        <v>0</v>
      </c>
    </row>
    <row r="13" spans="1:10" ht="60.75" customHeight="1">
      <c r="A13" s="24">
        <v>170703</v>
      </c>
      <c r="B13" s="21" t="s">
        <v>13</v>
      </c>
      <c r="C13" s="59"/>
      <c r="D13" s="22">
        <f>2037700</f>
        <v>2037700</v>
      </c>
      <c r="E13" s="21"/>
      <c r="F13" s="24">
        <f>3662300</f>
        <v>3662300</v>
      </c>
      <c r="G13" s="23">
        <f t="shared" si="1"/>
        <v>5700000</v>
      </c>
      <c r="H13" s="1"/>
      <c r="I13" s="6">
        <f>'[2]Лист1'!$O$32</f>
        <v>5700000</v>
      </c>
      <c r="J13" s="6">
        <f t="shared" si="0"/>
        <v>0</v>
      </c>
    </row>
    <row r="14" spans="1:10" ht="31.5" customHeight="1">
      <c r="A14" s="24">
        <v>240601</v>
      </c>
      <c r="B14" s="21" t="s">
        <v>14</v>
      </c>
      <c r="C14" s="60"/>
      <c r="D14" s="22">
        <f>53600</f>
        <v>53600</v>
      </c>
      <c r="E14" s="21"/>
      <c r="F14" s="24">
        <f>400</f>
        <v>400</v>
      </c>
      <c r="G14" s="23">
        <f t="shared" si="1"/>
        <v>54000</v>
      </c>
      <c r="H14" s="1"/>
      <c r="I14" s="6">
        <f>'[2]Лист1'!$O$34</f>
        <v>54000</v>
      </c>
      <c r="J14" s="6">
        <f t="shared" si="0"/>
        <v>0</v>
      </c>
    </row>
    <row r="15" spans="1:10" ht="31.5" customHeight="1">
      <c r="A15" s="24">
        <v>100203</v>
      </c>
      <c r="B15" s="21" t="s">
        <v>10</v>
      </c>
      <c r="C15" s="38" t="s">
        <v>44</v>
      </c>
      <c r="D15" s="22">
        <f>1946400</f>
        <v>1946400</v>
      </c>
      <c r="E15" s="21"/>
      <c r="F15" s="24"/>
      <c r="G15" s="23">
        <f>D15+F15</f>
        <v>1946400</v>
      </c>
      <c r="H15" s="1"/>
      <c r="I15" s="6">
        <f>'[2]Лист1'!$H$24</f>
        <v>1946400</v>
      </c>
      <c r="J15" s="6">
        <f t="shared" si="0"/>
        <v>0</v>
      </c>
    </row>
    <row r="16" spans="1:10" ht="25.5" customHeight="1">
      <c r="A16" s="24">
        <v>240602</v>
      </c>
      <c r="B16" s="21" t="s">
        <v>29</v>
      </c>
      <c r="C16" s="39"/>
      <c r="D16" s="22">
        <f>11800</f>
        <v>11800</v>
      </c>
      <c r="E16" s="21"/>
      <c r="F16" s="24"/>
      <c r="G16" s="23">
        <f>D16+F16</f>
        <v>11800</v>
      </c>
      <c r="H16" s="1"/>
      <c r="I16" s="6">
        <f>'[2]Лист1'!$D$36</f>
        <v>11800</v>
      </c>
      <c r="J16" s="6">
        <f t="shared" si="0"/>
        <v>0</v>
      </c>
    </row>
    <row r="17" spans="1:10" ht="30">
      <c r="A17" s="24">
        <v>110502</v>
      </c>
      <c r="B17" s="21" t="s">
        <v>20</v>
      </c>
      <c r="C17" s="21" t="s">
        <v>19</v>
      </c>
      <c r="D17" s="22">
        <f>35000</f>
        <v>35000</v>
      </c>
      <c r="E17" s="21"/>
      <c r="F17" s="24"/>
      <c r="G17" s="23">
        <f t="shared" si="1"/>
        <v>35000</v>
      </c>
      <c r="H17" s="1"/>
      <c r="I17" s="6">
        <f>'[2]Лист1'!$O$27</f>
        <v>35000</v>
      </c>
      <c r="J17" s="6">
        <f t="shared" si="0"/>
        <v>0</v>
      </c>
    </row>
    <row r="18" spans="1:10" ht="45.75" customHeight="1">
      <c r="A18" s="24">
        <v>120100</v>
      </c>
      <c r="B18" s="21" t="s">
        <v>11</v>
      </c>
      <c r="C18" s="21" t="s">
        <v>43</v>
      </c>
      <c r="D18" s="22">
        <f>70000</f>
        <v>70000</v>
      </c>
      <c r="E18" s="21"/>
      <c r="F18" s="24"/>
      <c r="G18" s="23">
        <f t="shared" si="1"/>
        <v>70000</v>
      </c>
      <c r="H18" s="1"/>
      <c r="I18" s="6">
        <f>'[2]Лист1'!$O$28</f>
        <v>70000</v>
      </c>
      <c r="J18" s="6">
        <f t="shared" si="0"/>
        <v>0</v>
      </c>
    </row>
    <row r="19" spans="1:10" ht="33" customHeight="1">
      <c r="A19" s="24">
        <v>120201</v>
      </c>
      <c r="B19" s="21" t="s">
        <v>12</v>
      </c>
      <c r="C19" s="21" t="s">
        <v>42</v>
      </c>
      <c r="D19" s="22">
        <f>130000</f>
        <v>130000</v>
      </c>
      <c r="E19" s="21"/>
      <c r="F19" s="24"/>
      <c r="G19" s="23">
        <f t="shared" si="1"/>
        <v>130000</v>
      </c>
      <c r="H19" s="1"/>
      <c r="I19" s="6">
        <f>'[2]Лист1'!$O$29</f>
        <v>130000</v>
      </c>
      <c r="J19" s="6">
        <f t="shared" si="0"/>
        <v>0</v>
      </c>
    </row>
    <row r="20" spans="1:10" ht="30" customHeight="1">
      <c r="A20" s="24">
        <v>130102</v>
      </c>
      <c r="B20" s="21" t="s">
        <v>21</v>
      </c>
      <c r="C20" s="38" t="s">
        <v>48</v>
      </c>
      <c r="D20" s="22">
        <f>144040</f>
        <v>144040</v>
      </c>
      <c r="E20" s="21"/>
      <c r="F20" s="24"/>
      <c r="G20" s="23">
        <f t="shared" si="1"/>
        <v>144040</v>
      </c>
      <c r="H20" s="1"/>
      <c r="I20" s="6">
        <f>'[2]Лист1'!$O$30</f>
        <v>144040</v>
      </c>
      <c r="J20" s="6">
        <f t="shared" si="0"/>
        <v>0</v>
      </c>
    </row>
    <row r="21" spans="1:10" ht="44.25" customHeight="1">
      <c r="A21" s="24">
        <v>250403</v>
      </c>
      <c r="B21" s="7" t="s">
        <v>46</v>
      </c>
      <c r="C21" s="39"/>
      <c r="D21" s="22">
        <f>15960</f>
        <v>15960</v>
      </c>
      <c r="E21" s="21"/>
      <c r="F21" s="24"/>
      <c r="G21" s="23">
        <f t="shared" si="1"/>
        <v>15960</v>
      </c>
      <c r="H21" s="1"/>
      <c r="I21" s="6"/>
      <c r="J21" s="6"/>
    </row>
    <row r="22" spans="1:10" ht="45" customHeight="1">
      <c r="A22" s="24">
        <v>210110</v>
      </c>
      <c r="B22" s="21" t="s">
        <v>15</v>
      </c>
      <c r="C22" s="21" t="s">
        <v>45</v>
      </c>
      <c r="D22" s="22">
        <f>200000</f>
        <v>200000</v>
      </c>
      <c r="E22" s="21"/>
      <c r="F22" s="25"/>
      <c r="G22" s="26">
        <f>D22+F22</f>
        <v>200000</v>
      </c>
      <c r="H22" s="1"/>
      <c r="I22" s="6">
        <f>'[2]Лист1'!$D$37</f>
        <v>200000</v>
      </c>
      <c r="J22" s="6">
        <f t="shared" si="0"/>
        <v>0</v>
      </c>
    </row>
    <row r="23" spans="1:10" ht="27" customHeight="1">
      <c r="A23" s="24">
        <v>250404</v>
      </c>
      <c r="B23" s="21" t="s">
        <v>25</v>
      </c>
      <c r="C23" s="38" t="s">
        <v>26</v>
      </c>
      <c r="D23" s="27">
        <f>200000-41295</f>
        <v>158705</v>
      </c>
      <c r="E23" s="21"/>
      <c r="F23" s="24"/>
      <c r="G23" s="23">
        <f t="shared" si="1"/>
        <v>158705</v>
      </c>
      <c r="H23" s="1"/>
      <c r="I23" s="6">
        <f>'[2]Лист1'!$D$39</f>
        <v>658705</v>
      </c>
      <c r="J23" s="6">
        <f>I23-G23</f>
        <v>500000</v>
      </c>
    </row>
    <row r="24" spans="1:10" ht="56.25" customHeight="1">
      <c r="A24" s="24">
        <v>250403</v>
      </c>
      <c r="B24" s="7" t="s">
        <v>46</v>
      </c>
      <c r="C24" s="39"/>
      <c r="D24" s="27">
        <f>41295</f>
        <v>41295</v>
      </c>
      <c r="E24" s="21"/>
      <c r="F24" s="28"/>
      <c r="G24" s="23">
        <f t="shared" si="1"/>
        <v>41295</v>
      </c>
      <c r="H24" s="1"/>
      <c r="I24" s="6"/>
      <c r="J24" s="6"/>
    </row>
    <row r="25" spans="1:8" ht="15">
      <c r="A25" s="29" t="s">
        <v>28</v>
      </c>
      <c r="B25" s="52" t="s">
        <v>22</v>
      </c>
      <c r="C25" s="53"/>
      <c r="D25" s="53"/>
      <c r="E25" s="53"/>
      <c r="F25" s="53"/>
      <c r="G25" s="54"/>
      <c r="H25" s="1"/>
    </row>
    <row r="26" spans="1:10" ht="108" customHeight="1">
      <c r="A26" s="20" t="s">
        <v>23</v>
      </c>
      <c r="B26" s="30" t="s">
        <v>24</v>
      </c>
      <c r="C26" s="21" t="s">
        <v>36</v>
      </c>
      <c r="D26" s="22">
        <f>140000</f>
        <v>140000</v>
      </c>
      <c r="E26" s="21"/>
      <c r="F26" s="22"/>
      <c r="G26" s="31">
        <f>D26+F26</f>
        <v>140000</v>
      </c>
      <c r="H26" s="1"/>
      <c r="I26" s="6">
        <f>'[2]Лист1'!$D$48</f>
        <v>140000</v>
      </c>
      <c r="J26" s="6">
        <f>I26-G26</f>
        <v>0</v>
      </c>
    </row>
    <row r="27" spans="1:8" ht="15">
      <c r="A27" s="32">
        <v>15</v>
      </c>
      <c r="B27" s="55" t="s">
        <v>32</v>
      </c>
      <c r="C27" s="56"/>
      <c r="D27" s="56"/>
      <c r="E27" s="56"/>
      <c r="F27" s="56"/>
      <c r="G27" s="57"/>
      <c r="H27" s="1"/>
    </row>
    <row r="28" spans="1:10" ht="81.75" customHeight="1">
      <c r="A28" s="33" t="s">
        <v>34</v>
      </c>
      <c r="B28" s="34" t="s">
        <v>35</v>
      </c>
      <c r="C28" s="40" t="s">
        <v>37</v>
      </c>
      <c r="D28" s="22">
        <f>49950</f>
        <v>49950</v>
      </c>
      <c r="E28" s="37"/>
      <c r="F28" s="22"/>
      <c r="G28" s="31">
        <f>D28+F28</f>
        <v>49950</v>
      </c>
      <c r="H28" s="1"/>
      <c r="I28" s="6">
        <f>'[1]Лист1'!$C$116</f>
        <v>48328</v>
      </c>
      <c r="J28" s="6">
        <f>I28-G28</f>
        <v>-1622</v>
      </c>
    </row>
    <row r="29" spans="1:10" ht="118.5" customHeight="1">
      <c r="A29" s="24">
        <v>250403</v>
      </c>
      <c r="B29" s="7" t="s">
        <v>46</v>
      </c>
      <c r="C29" s="40"/>
      <c r="D29" s="22">
        <f>34455</f>
        <v>34455</v>
      </c>
      <c r="E29" s="37"/>
      <c r="F29" s="22"/>
      <c r="G29" s="31">
        <f>D29+F29</f>
        <v>34455</v>
      </c>
      <c r="H29" s="1"/>
      <c r="I29" s="6"/>
      <c r="J29" s="6"/>
    </row>
    <row r="30" spans="1:8" ht="15">
      <c r="A30" s="44" t="s">
        <v>18</v>
      </c>
      <c r="B30" s="45"/>
      <c r="C30" s="46"/>
      <c r="D30" s="35">
        <f>D29+D28+D26+D24+D23+D22+D21+D20+D19+D18+D17+D16+D15+D14+D13+D12+D11+D10</f>
        <v>7874405</v>
      </c>
      <c r="E30" s="36"/>
      <c r="F30" s="35">
        <f>F29+F28+F26+F24+F23+F22+F21+F20+F19+F18+F17+F16+F15+F14+F13+F12+F11+F10</f>
        <v>3662700</v>
      </c>
      <c r="G30" s="35">
        <f>F30+D30</f>
        <v>11537105</v>
      </c>
      <c r="H30" s="1"/>
    </row>
    <row r="31" spans="1:8" ht="14.25">
      <c r="A31" s="1"/>
      <c r="B31" s="4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3"/>
      <c r="G32" s="1"/>
      <c r="H32" s="1"/>
    </row>
    <row r="33" spans="1:8" ht="15">
      <c r="A33" s="1"/>
      <c r="B33" s="5" t="s">
        <v>16</v>
      </c>
      <c r="C33" s="1"/>
      <c r="D33" s="5" t="s">
        <v>17</v>
      </c>
      <c r="E33" s="1"/>
      <c r="F33" s="1"/>
      <c r="G33" s="3"/>
      <c r="H33" s="1"/>
    </row>
    <row r="34" spans="1:8" ht="14.25">
      <c r="A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3"/>
      <c r="E35" s="1"/>
      <c r="F35" s="3"/>
      <c r="G35" s="3"/>
      <c r="H35" s="1"/>
    </row>
    <row r="36" spans="1:8" ht="14.25">
      <c r="A36" s="1"/>
      <c r="B36" s="1"/>
      <c r="C36" s="1"/>
      <c r="D36" s="3"/>
      <c r="E36" s="1"/>
      <c r="F36" s="3"/>
      <c r="G36" s="3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3"/>
      <c r="E39" s="1"/>
      <c r="F39" s="3"/>
      <c r="G39" s="1"/>
      <c r="H39" s="1"/>
    </row>
    <row r="40" spans="1:8" ht="14.25">
      <c r="A40" s="1"/>
      <c r="B40" s="1"/>
      <c r="C40" s="1"/>
      <c r="D40" s="3"/>
      <c r="E40" s="1"/>
      <c r="F40" s="3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3"/>
      <c r="E43" s="1"/>
      <c r="F43" s="3"/>
      <c r="G43" s="1"/>
      <c r="H43" s="1"/>
    </row>
    <row r="44" spans="1:8" ht="14.25">
      <c r="A44" s="1"/>
      <c r="B44" s="1"/>
      <c r="C44" s="1"/>
      <c r="D44" s="3"/>
      <c r="E44" s="1"/>
      <c r="F44" s="3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3"/>
      <c r="E46" s="1"/>
      <c r="F46" s="3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3"/>
      <c r="E51" s="1"/>
      <c r="F51" s="3"/>
      <c r="G51" s="3"/>
      <c r="H51" s="1"/>
    </row>
    <row r="52" spans="1:8" ht="14.25">
      <c r="A52" s="1"/>
      <c r="B52" s="1"/>
      <c r="C52" s="1"/>
      <c r="D52" s="3"/>
      <c r="E52" s="1"/>
      <c r="F52" s="3"/>
      <c r="G52" s="3"/>
      <c r="H52" s="1"/>
    </row>
    <row r="53" spans="1:8" ht="14.25">
      <c r="A53" s="1"/>
      <c r="B53" s="1"/>
      <c r="C53" s="1"/>
      <c r="D53" s="1"/>
      <c r="E53" s="1"/>
      <c r="F53" s="1"/>
      <c r="G53" s="3"/>
      <c r="H53" s="1"/>
    </row>
    <row r="54" spans="1:8" ht="14.25">
      <c r="A54" s="1"/>
      <c r="B54" s="1"/>
      <c r="C54" s="1"/>
      <c r="D54" s="1"/>
      <c r="E54" s="1"/>
      <c r="F54" s="1"/>
      <c r="G54" s="3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3"/>
      <c r="E56" s="1"/>
      <c r="F56" s="3"/>
      <c r="G56" s="3"/>
      <c r="H56" s="1"/>
    </row>
    <row r="57" spans="1:8" ht="14.25">
      <c r="A57" s="1"/>
      <c r="B57" s="1"/>
      <c r="C57" s="1"/>
      <c r="D57" s="3"/>
      <c r="E57" s="1"/>
      <c r="F57" s="3"/>
      <c r="G57" s="3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</sheetData>
  <sheetProtection/>
  <mergeCells count="13">
    <mergeCell ref="F2:G2"/>
    <mergeCell ref="A4:G4"/>
    <mergeCell ref="A30:C30"/>
    <mergeCell ref="B9:F9"/>
    <mergeCell ref="C6:D6"/>
    <mergeCell ref="E6:F6"/>
    <mergeCell ref="B25:G25"/>
    <mergeCell ref="B27:G27"/>
    <mergeCell ref="C12:C14"/>
    <mergeCell ref="C15:C16"/>
    <mergeCell ref="C23:C24"/>
    <mergeCell ref="C20:C21"/>
    <mergeCell ref="C28:C29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2015-01-11T11:10:48Z</cp:lastPrinted>
  <dcterms:created xsi:type="dcterms:W3CDTF">2010-05-26T13:46:29Z</dcterms:created>
  <dcterms:modified xsi:type="dcterms:W3CDTF">2015-01-14T13:57:53Z</dcterms:modified>
  <cp:category/>
  <cp:version/>
  <cp:contentType/>
  <cp:contentStatus/>
</cp:coreProperties>
</file>