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8190" activeTab="0"/>
  </bookViews>
  <sheets>
    <sheet name="Структура ХВ в+с 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ХВ в+с '!$A$1:$F$54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<sst xmlns="http://schemas.openxmlformats.org/spreadsheetml/2006/main" count="84" uniqueCount="80">
  <si>
    <t>Структура тарифів на послуги з централізованого постачання холодної води, водовідведення                                  (з використанням внутрішньобудинкових систем)</t>
  </si>
  <si>
    <t xml:space="preserve">№ з/п </t>
  </si>
  <si>
    <t xml:space="preserve">Найменування показників 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</si>
  <si>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</si>
  <si>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 (з використанням внутрішньобудинкових систем)</t>
  </si>
  <si>
    <t>тис. 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</si>
  <si>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</si>
  <si>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</si>
  <si>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</si>
  <si>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</si>
  <si>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електроенергія</t>
  </si>
  <si>
    <t>1.1.2</t>
  </si>
  <si>
    <t>інші прямі матеріальні витрати</t>
  </si>
  <si>
    <t>1.2</t>
  </si>
  <si>
    <t xml:space="preserve">прямі витрати на оплату праці </t>
  </si>
  <si>
    <t>1.3</t>
  </si>
  <si>
    <t xml:space="preserve">інші прямі витрати, у т. ч.: </t>
  </si>
  <si>
    <t>1.3.1</t>
  </si>
  <si>
    <t>частка прямих витрат на централізоване водопостачання та водовідведення</t>
  </si>
  <si>
    <t>1.3.2</t>
  </si>
  <si>
    <t xml:space="preserve">відрахування на соціальні заходи </t>
  </si>
  <si>
    <t>1.3.3</t>
  </si>
  <si>
    <t xml:space="preserve">амортизаційні відрахування </t>
  </si>
  <si>
    <t>1.3.4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</si>
  <si>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</si>
  <si>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</si>
  <si>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</si>
  <si>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</si>
  <si>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частка загальновиробничих витрат на централізоване водопостачання та водовідведення</t>
  </si>
  <si>
    <t>1.4.2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</si>
  <si>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</si>
  <si>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2</t>
  </si>
  <si>
    <t xml:space="preserve">Адміністративні витрати, у т. ч.: </t>
  </si>
  <si>
    <t>2.1</t>
  </si>
  <si>
    <t>частка адміністративних витрат на централізоване водопостачання та водовідведення</t>
  </si>
  <si>
    <t>2.2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</si>
  <si>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</si>
  <si>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 xml:space="preserve">Витрати на збут, у т. ч.: </t>
  </si>
  <si>
    <t>3.1</t>
  </si>
  <si>
    <t>частка витрат зі збуту на централізоване водопостачання та водовідведення</t>
  </si>
  <si>
    <t>3.2</t>
  </si>
  <si>
    <t xml:space="preserve">витрати на оплату праці </t>
  </si>
  <si>
    <t>3.3</t>
  </si>
  <si>
    <t>3.4</t>
  </si>
  <si>
    <t>3.5</t>
  </si>
  <si>
    <t>матеріальні витрати на обслуговування  квартирних засобів обліку (в т.ч. на періодичну повірку)</t>
  </si>
  <si>
    <t>3.6</t>
  </si>
  <si>
    <t>послуги сторонніх організацій по обслуговуванню  квартирних засобів обліку (в т.ч. на періодичну повірку)</t>
  </si>
  <si>
    <t>3.7</t>
  </si>
  <si>
    <t>витрати на оплату послуг банків та інших установ з приймання і перерахування коштів споживачів</t>
  </si>
  <si>
    <t>3.8</t>
  </si>
  <si>
    <t xml:space="preserve">інші витрати </t>
  </si>
  <si>
    <t>Інші операційні витрати</t>
  </si>
  <si>
    <t>4.1</t>
  </si>
  <si>
    <t>частка інших операційних витрат на централізоване водопостачання та водовідведення</t>
  </si>
  <si>
    <t>4.2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</si>
  <si>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</si>
  <si>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 xml:space="preserve">Фінансові витрати </t>
  </si>
  <si>
    <t>5.1</t>
  </si>
  <si>
    <t>частка фінансових витрат на централізоване водопостачання та водовідведення</t>
  </si>
  <si>
    <t>5.2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</si>
  <si>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</si>
  <si>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>Повна собівартість</t>
  </si>
  <si>
    <t xml:space="preserve">Розрахунковий прибуток, у т. ч.: </t>
  </si>
  <si>
    <t>7.1</t>
  </si>
  <si>
    <t>частка прибутку з централізованого водопостачання та водовідведення</t>
  </si>
  <si>
    <t>7.2</t>
  </si>
  <si>
    <t>частка податку на прибуток з централізованого водопостачання та водовідведення</t>
  </si>
  <si>
    <t>7.3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</si>
  <si>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</si>
  <si>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7.4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</si>
  <si>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</si>
  <si>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>Вартість послуги з централізованого постачання холодної води, водовідведення (з використанням внутрішньобудинкових систем) за відповідним тарифом</t>
  </si>
  <si>
    <t>Тариф на послугу з централізованого постачання холодної води, водовідведення (з використанням внутрішньобудинкових систем),  грн/м3</t>
  </si>
  <si>
    <t>Обсяг реалізації, тис.м3</t>
  </si>
  <si>
    <r>
      <t>грн/м</t>
    </r>
    <r>
      <rPr>
        <vertAlign val="superscript"/>
        <sz val="14"/>
        <rFont val="Times New Roman"/>
        <family val="1"/>
      </rPr>
      <t>3</t>
    </r>
  </si>
  <si>
    <t>Директор  КП "Водоканал"</t>
  </si>
  <si>
    <t>О.Д.Лактіонов</t>
  </si>
  <si>
    <t>комунального підприємства водопровідно-каналізаційного господарства «Водоканал»                                      (м. Старокостянтинів)</t>
  </si>
  <si>
    <t>Без ПДВ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</si>
</sst>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000"/>
    <numFmt numFmtId="168" formatCode="0.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8"/>
      <color indexed="10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53" applyFont="1" applyFill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12" fillId="0" borderId="0" xfId="53" applyFill="1">
      <alignment/>
      <protection/>
    </xf>
    <xf numFmtId="0" fontId="12" fillId="24" borderId="0" xfId="53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0" fillId="0" borderId="0" xfId="53" applyFont="1" applyFill="1">
      <alignment/>
      <protection/>
    </xf>
    <xf numFmtId="0" fontId="20" fillId="24" borderId="0" xfId="53" applyFont="1" applyFill="1">
      <alignment/>
      <protection/>
    </xf>
    <xf numFmtId="0" fontId="12" fillId="0" borderId="0" xfId="53" applyFill="1" applyBorder="1">
      <alignment/>
      <protection/>
    </xf>
    <xf numFmtId="0" fontId="23" fillId="24" borderId="0" xfId="53" applyFont="1" applyFill="1" applyBorder="1" applyAlignment="1">
      <alignment horizontal="right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24" borderId="10" xfId="53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wrapText="1"/>
      <protection/>
    </xf>
    <xf numFmtId="0" fontId="26" fillId="24" borderId="10" xfId="53" applyNumberFormat="1" applyFont="1" applyFill="1" applyBorder="1" applyAlignment="1">
      <alignment horizont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wrapText="1"/>
      <protection/>
    </xf>
    <xf numFmtId="164" fontId="24" fillId="0" borderId="10" xfId="53" applyNumberFormat="1" applyFont="1" applyFill="1" applyBorder="1" applyAlignment="1">
      <alignment horizontal="center" vertical="center" wrapText="1"/>
      <protection/>
    </xf>
    <xf numFmtId="167" fontId="12" fillId="0" borderId="0" xfId="53" applyNumberFormat="1" applyFill="1" applyBorder="1">
      <alignment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wrapText="1"/>
      <protection/>
    </xf>
    <xf numFmtId="0" fontId="12" fillId="0" borderId="0" xfId="53" applyFont="1" applyFill="1" applyBorder="1">
      <alignment/>
      <protection/>
    </xf>
    <xf numFmtId="0" fontId="12" fillId="0" borderId="0" xfId="53" applyFont="1" applyFill="1">
      <alignment/>
      <protection/>
    </xf>
    <xf numFmtId="164" fontId="26" fillId="24" borderId="10" xfId="53" applyNumberFormat="1" applyFont="1" applyFill="1" applyBorder="1" applyAlignment="1">
      <alignment horizontal="center" vertical="center" wrapText="1"/>
      <protection/>
    </xf>
    <xf numFmtId="167" fontId="29" fillId="0" borderId="0" xfId="53" applyNumberFormat="1" applyFont="1" applyFill="1" applyBorder="1">
      <alignment/>
      <protection/>
    </xf>
    <xf numFmtId="0" fontId="24" fillId="0" borderId="10" xfId="53" applyFont="1" applyFill="1" applyBorder="1" applyAlignment="1">
      <alignment horizontal="left" wrapText="1"/>
      <protection/>
    </xf>
    <xf numFmtId="0" fontId="24" fillId="0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vertical="center" wrapText="1"/>
      <protection/>
    </xf>
    <xf numFmtId="2" fontId="24" fillId="0" borderId="0" xfId="53" applyNumberFormat="1" applyFont="1" applyFill="1" applyBorder="1" applyAlignment="1">
      <alignment horizontal="center" vertical="center" wrapText="1"/>
      <protection/>
    </xf>
    <xf numFmtId="2" fontId="24" fillId="0" borderId="0" xfId="53" applyNumberFormat="1" applyFont="1" applyFill="1" applyBorder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24" fillId="0" borderId="0" xfId="53" applyFont="1" applyFill="1" applyBorder="1">
      <alignment/>
      <protection/>
    </xf>
    <xf numFmtId="0" fontId="30" fillId="0" borderId="0" xfId="53" applyFont="1" applyFill="1" applyAlignment="1">
      <alignment horizontal="center" vertical="center"/>
      <protection/>
    </xf>
    <xf numFmtId="0" fontId="12" fillId="0" borderId="0" xfId="53" applyFill="1" applyAlignment="1">
      <alignment horizontal="center" vertical="center"/>
      <protection/>
    </xf>
    <xf numFmtId="0" fontId="32" fillId="0" borderId="0" xfId="53" applyFont="1" applyFill="1" applyBorder="1" applyAlignment="1">
      <alignment horizontal="left" vertical="center"/>
      <protection/>
    </xf>
    <xf numFmtId="0" fontId="12" fillId="24" borderId="0" xfId="53" applyFill="1" applyBorder="1">
      <alignment/>
      <protection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wrapText="1"/>
      <protection/>
    </xf>
    <xf numFmtId="168" fontId="24" fillId="0" borderId="0" xfId="53" applyNumberFormat="1" applyFont="1" applyFill="1" applyBorder="1" applyAlignment="1">
      <alignment horizontal="center" vertical="center" wrapText="1"/>
      <protection/>
    </xf>
    <xf numFmtId="168" fontId="26" fillId="0" borderId="0" xfId="53" applyNumberFormat="1" applyFont="1" applyFill="1" applyBorder="1" applyAlignment="1">
      <alignment horizontal="center" vertical="center" wrapText="1"/>
      <protection/>
    </xf>
    <xf numFmtId="167" fontId="26" fillId="0" borderId="0" xfId="53" applyNumberFormat="1" applyFont="1" applyFill="1" applyBorder="1" applyAlignment="1">
      <alignment horizontal="center" vertical="center" wrapText="1"/>
      <protection/>
    </xf>
    <xf numFmtId="2" fontId="26" fillId="0" borderId="0" xfId="53" applyNumberFormat="1" applyFont="1" applyFill="1" applyBorder="1" applyAlignment="1">
      <alignment horizontal="center" vertical="center"/>
      <protection/>
    </xf>
    <xf numFmtId="167" fontId="26" fillId="0" borderId="0" xfId="53" applyNumberFormat="1" applyFont="1" applyFill="1" applyBorder="1" applyAlignment="1">
      <alignment horizontal="center" vertical="center"/>
      <protection/>
    </xf>
    <xf numFmtId="167" fontId="12" fillId="0" borderId="0" xfId="53" applyNumberFormat="1" applyFill="1">
      <alignment/>
      <protection/>
    </xf>
    <xf numFmtId="2" fontId="12" fillId="0" borderId="0" xfId="53" applyNumberFormat="1" applyFill="1">
      <alignment/>
      <protection/>
    </xf>
    <xf numFmtId="10" fontId="12" fillId="0" borderId="0" xfId="53" applyNumberFormat="1" applyFill="1">
      <alignment/>
      <protection/>
    </xf>
    <xf numFmtId="167" fontId="12" fillId="24" borderId="0" xfId="53" applyNumberFormat="1" applyFill="1">
      <alignment/>
      <protection/>
    </xf>
    <xf numFmtId="0" fontId="26" fillId="0" borderId="0" xfId="54" applyFont="1" applyAlignment="1">
      <alignment vertical="center"/>
      <protection/>
    </xf>
    <xf numFmtId="0" fontId="20" fillId="0" borderId="0" xfId="54" applyFont="1">
      <alignment/>
      <protection/>
    </xf>
    <xf numFmtId="164" fontId="26" fillId="24" borderId="10" xfId="53" applyNumberFormat="1" applyFont="1" applyFill="1" applyBorder="1" applyAlignment="1">
      <alignment horizontal="center" vertical="center" wrapText="1"/>
      <protection/>
    </xf>
    <xf numFmtId="164" fontId="35" fillId="0" borderId="0" xfId="53" applyNumberFormat="1" applyFont="1" applyFill="1" applyBorder="1" applyAlignment="1">
      <alignment horizontal="center" vertical="center" wrapText="1"/>
      <protection/>
    </xf>
    <xf numFmtId="167" fontId="26" fillId="0" borderId="0" xfId="53" applyNumberFormat="1" applyFont="1" applyFill="1" applyBorder="1" applyAlignment="1">
      <alignment horizontal="center" vertical="center" wrapText="1"/>
      <protection/>
    </xf>
    <xf numFmtId="164" fontId="26" fillId="0" borderId="0" xfId="53" applyNumberFormat="1" applyFont="1" applyFill="1" applyBorder="1" applyAlignment="1">
      <alignment horizontal="center" vertical="center" wrapText="1"/>
      <protection/>
    </xf>
    <xf numFmtId="164" fontId="24" fillId="24" borderId="10" xfId="53" applyNumberFormat="1" applyFont="1" applyFill="1" applyBorder="1" applyAlignment="1">
      <alignment horizontal="center" vertical="center" wrapText="1"/>
      <protection/>
    </xf>
    <xf numFmtId="167" fontId="26" fillId="24" borderId="10" xfId="53" applyNumberFormat="1" applyFont="1" applyFill="1" applyBorder="1" applyAlignment="1">
      <alignment horizontal="center" vertical="center" wrapText="1"/>
      <protection/>
    </xf>
    <xf numFmtId="167" fontId="24" fillId="24" borderId="10" xfId="53" applyNumberFormat="1" applyFont="1" applyFill="1" applyBorder="1" applyAlignment="1">
      <alignment horizontal="center" vertical="center" wrapText="1"/>
      <protection/>
    </xf>
    <xf numFmtId="165" fontId="24" fillId="24" borderId="10" xfId="53" applyNumberFormat="1" applyFont="1" applyFill="1" applyBorder="1" applyAlignment="1">
      <alignment horizontal="center" vertical="center" wrapText="1"/>
      <protection/>
    </xf>
    <xf numFmtId="164" fontId="24" fillId="24" borderId="10" xfId="53" applyNumberFormat="1" applyFont="1" applyFill="1" applyBorder="1" applyAlignment="1">
      <alignment horizontal="center" vertical="center"/>
      <protection/>
    </xf>
    <xf numFmtId="0" fontId="31" fillId="0" borderId="0" xfId="53" applyFont="1" applyFill="1" applyAlignment="1">
      <alignment/>
      <protection/>
    </xf>
    <xf numFmtId="0" fontId="29" fillId="0" borderId="0" xfId="53" applyFont="1" applyFill="1" applyBorder="1">
      <alignment/>
      <protection/>
    </xf>
    <xf numFmtId="0" fontId="36" fillId="0" borderId="0" xfId="53" applyFont="1" applyFill="1">
      <alignment/>
      <protection/>
    </xf>
    <xf numFmtId="0" fontId="26" fillId="24" borderId="0" xfId="53" applyFont="1" applyFill="1" applyAlignment="1">
      <alignment horizontal="right"/>
      <protection/>
    </xf>
    <xf numFmtId="0" fontId="33" fillId="0" borderId="0" xfId="54" applyFont="1" applyAlignment="1">
      <alignment horizontal="left" vertical="top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49" fontId="28" fillId="0" borderId="0" xfId="53" applyNumberFormat="1" applyFont="1" applyFill="1" applyBorder="1" applyAlignment="1">
      <alignment horizontal="center" vertical="center" wrapText="1"/>
      <protection/>
    </xf>
    <xf numFmtId="2" fontId="24" fillId="0" borderId="13" xfId="53" applyNumberFormat="1" applyFont="1" applyFill="1" applyBorder="1" applyAlignment="1">
      <alignment horizontal="center" vertical="center" wrapText="1"/>
      <protection/>
    </xf>
    <xf numFmtId="2" fontId="24" fillId="0" borderId="14" xfId="53" applyNumberFormat="1" applyFont="1" applyFill="1" applyBorder="1" applyAlignment="1">
      <alignment horizontal="center" vertical="center" wrapText="1"/>
      <protection/>
    </xf>
    <xf numFmtId="4" fontId="24" fillId="24" borderId="13" xfId="53" applyNumberFormat="1" applyFont="1" applyFill="1" applyBorder="1" applyAlignment="1">
      <alignment horizontal="center" vertical="center" wrapText="1"/>
      <protection/>
    </xf>
    <xf numFmtId="4" fontId="24" fillId="24" borderId="14" xfId="53" applyNumberFormat="1" applyFont="1" applyFill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 vertical="top" wrapText="1"/>
      <protection/>
    </xf>
    <xf numFmtId="0" fontId="34" fillId="0" borderId="0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H75"/>
  <sheetViews>
    <sheetView tabSelected="1" view="pageBreakPreview" zoomScale="60" workbookViewId="0" topLeftCell="A34">
      <selection activeCell="F7" sqref="F7"/>
    </sheetView>
  </sheetViews>
  <sheetFormatPr defaultColWidth="11.57421875" defaultRowHeight="15"/>
  <cols>
    <col min="1" max="1" width="10.7109375" style="35" customWidth="1"/>
    <col min="2" max="2" width="76.57421875" style="3" customWidth="1"/>
    <col min="3" max="3" width="21.8515625" style="3" customWidth="1"/>
    <col min="4" max="6" width="21.8515625" style="4" customWidth="1"/>
    <col min="7" max="7" width="7.7109375" style="3" customWidth="1"/>
    <col min="8" max="8" width="7.00390625" style="3" customWidth="1"/>
    <col min="9" max="9" width="17.00390625" style="3" customWidth="1"/>
    <col min="10" max="10" width="11.57421875" style="3" customWidth="1"/>
    <col min="11" max="11" width="15.421875" style="3" customWidth="1"/>
    <col min="12" max="13" width="11.57421875" style="3" customWidth="1"/>
    <col min="14" max="14" width="16.57421875" style="3" customWidth="1"/>
    <col min="15" max="15" width="11.57421875" style="3" customWidth="1"/>
    <col min="16" max="16" width="14.421875" style="3" customWidth="1"/>
    <col min="17" max="16384" width="11.57421875" style="3" customWidth="1"/>
  </cols>
  <sheetData>
    <row r="2" spans="1:6" ht="98.25" customHeight="1">
      <c r="A2" s="1"/>
      <c r="B2" s="2"/>
      <c r="E2" s="64"/>
      <c r="F2" s="64"/>
    </row>
    <row r="3" spans="1:6" ht="15.75">
      <c r="A3" s="5"/>
      <c r="B3" s="6"/>
      <c r="C3" s="6"/>
      <c r="D3" s="7"/>
      <c r="E3" s="7"/>
      <c r="F3" s="7"/>
    </row>
    <row r="4" spans="1:19" ht="15.75">
      <c r="A4" s="5"/>
      <c r="B4" s="6"/>
      <c r="C4" s="6"/>
      <c r="D4" s="7"/>
      <c r="E4" s="7"/>
      <c r="F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63" customHeight="1">
      <c r="A5" s="65" t="s">
        <v>0</v>
      </c>
      <c r="B5" s="65"/>
      <c r="C5" s="65"/>
      <c r="D5" s="65"/>
      <c r="E5" s="65"/>
      <c r="F5" s="6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53.25" customHeight="1">
      <c r="A6" s="65" t="s">
        <v>78</v>
      </c>
      <c r="B6" s="65"/>
      <c r="C6" s="65"/>
      <c r="D6" s="65"/>
      <c r="E6" s="65"/>
      <c r="F6" s="6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8.75">
      <c r="A7" s="5"/>
      <c r="B7" s="6"/>
      <c r="C7" s="6"/>
      <c r="D7" s="9"/>
      <c r="F7" s="63" t="s">
        <v>79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02" customHeight="1">
      <c r="A8" s="66" t="s">
        <v>1</v>
      </c>
      <c r="B8" s="66" t="s">
        <v>2</v>
      </c>
      <c r="C8" s="68" t="s">
        <v>3</v>
      </c>
      <c r="D8" s="69"/>
      <c r="E8" s="68" t="s">
        <v>4</v>
      </c>
      <c r="F8" s="69"/>
      <c r="H8" s="8"/>
      <c r="I8" s="70"/>
      <c r="J8" s="70"/>
      <c r="K8" s="70"/>
      <c r="L8" s="8"/>
      <c r="M8" s="8"/>
      <c r="N8" s="70"/>
      <c r="O8" s="70"/>
      <c r="P8" s="70"/>
      <c r="Q8" s="8"/>
      <c r="R8" s="8"/>
      <c r="S8" s="8"/>
    </row>
    <row r="9" spans="1:19" ht="22.5">
      <c r="A9" s="67"/>
      <c r="B9" s="67"/>
      <c r="C9" s="10" t="s">
        <v>5</v>
      </c>
      <c r="D9" s="11" t="s">
        <v>75</v>
      </c>
      <c r="E9" s="10" t="s">
        <v>5</v>
      </c>
      <c r="F9" s="11" t="s">
        <v>75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8.75">
      <c r="A10" s="12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8.75">
      <c r="A11" s="15">
        <v>1</v>
      </c>
      <c r="B11" s="16" t="s">
        <v>6</v>
      </c>
      <c r="C11" s="55">
        <f>C12+C15+C16+C21</f>
        <v>3816.755</v>
      </c>
      <c r="D11" s="55">
        <f>D12+D15+D16+D21</f>
        <v>8.0862</v>
      </c>
      <c r="E11" s="55">
        <f>E12+E15+E16+E21</f>
        <v>5045.37</v>
      </c>
      <c r="F11" s="55">
        <f>F12+F15+F16+F21</f>
        <v>8.9369</v>
      </c>
      <c r="H11" s="8"/>
      <c r="I11" s="18"/>
      <c r="J11" s="8"/>
      <c r="K11" s="18"/>
      <c r="L11" s="8"/>
      <c r="M11" s="8"/>
      <c r="N11" s="8"/>
      <c r="O11" s="8"/>
      <c r="P11" s="8"/>
      <c r="Q11" s="8"/>
      <c r="R11" s="8"/>
      <c r="S11" s="8"/>
    </row>
    <row r="12" spans="1:19" ht="18.75">
      <c r="A12" s="15" t="s">
        <v>7</v>
      </c>
      <c r="B12" s="16" t="s">
        <v>8</v>
      </c>
      <c r="C12" s="55">
        <f>SUM(C13:C14)</f>
        <v>0</v>
      </c>
      <c r="D12" s="55">
        <f>SUM(D13:D14)</f>
        <v>0</v>
      </c>
      <c r="E12" s="55">
        <f>SUM(E13:E14)</f>
        <v>0</v>
      </c>
      <c r="F12" s="55">
        <f>SUM(F13:F14)</f>
        <v>0</v>
      </c>
      <c r="H12" s="8"/>
      <c r="I12" s="18"/>
      <c r="J12" s="8"/>
      <c r="K12" s="18"/>
      <c r="L12" s="8"/>
      <c r="M12" s="8"/>
      <c r="N12" s="8"/>
      <c r="O12" s="8"/>
      <c r="P12" s="8"/>
      <c r="Q12" s="8"/>
      <c r="R12" s="8"/>
      <c r="S12" s="8"/>
    </row>
    <row r="13" spans="1:19" s="22" customFormat="1" ht="18.75">
      <c r="A13" s="19" t="s">
        <v>9</v>
      </c>
      <c r="B13" s="20" t="s">
        <v>10</v>
      </c>
      <c r="C13" s="51">
        <v>0</v>
      </c>
      <c r="D13" s="56">
        <v>0</v>
      </c>
      <c r="E13" s="51">
        <v>0</v>
      </c>
      <c r="F13" s="56">
        <v>0</v>
      </c>
      <c r="G13" s="3"/>
      <c r="H13" s="8"/>
      <c r="I13" s="18"/>
      <c r="J13" s="8"/>
      <c r="K13" s="18"/>
      <c r="L13" s="21"/>
      <c r="M13" s="21"/>
      <c r="N13" s="21"/>
      <c r="O13" s="21"/>
      <c r="P13" s="21"/>
      <c r="Q13" s="21"/>
      <c r="R13" s="21"/>
      <c r="S13" s="21"/>
    </row>
    <row r="14" spans="1:19" s="22" customFormat="1" ht="18.75">
      <c r="A14" s="19" t="s">
        <v>11</v>
      </c>
      <c r="B14" s="20" t="s">
        <v>12</v>
      </c>
      <c r="C14" s="51">
        <v>0</v>
      </c>
      <c r="D14" s="56">
        <v>0</v>
      </c>
      <c r="E14" s="51">
        <v>0</v>
      </c>
      <c r="F14" s="56">
        <v>0</v>
      </c>
      <c r="G14" s="3"/>
      <c r="H14" s="8"/>
      <c r="I14" s="18"/>
      <c r="J14" s="8"/>
      <c r="K14" s="18"/>
      <c r="L14" s="21"/>
      <c r="M14" s="21"/>
      <c r="N14" s="18"/>
      <c r="O14" s="8"/>
      <c r="P14" s="18"/>
      <c r="Q14" s="21"/>
      <c r="R14" s="21"/>
      <c r="S14" s="21"/>
    </row>
    <row r="15" spans="1:19" ht="18.75">
      <c r="A15" s="15" t="s">
        <v>13</v>
      </c>
      <c r="B15" s="16" t="s">
        <v>14</v>
      </c>
      <c r="C15" s="55">
        <v>0</v>
      </c>
      <c r="D15" s="57">
        <v>0</v>
      </c>
      <c r="E15" s="55">
        <v>0</v>
      </c>
      <c r="F15" s="57">
        <v>0</v>
      </c>
      <c r="H15" s="8"/>
      <c r="I15" s="18"/>
      <c r="J15" s="8"/>
      <c r="K15" s="18"/>
      <c r="L15" s="8"/>
      <c r="M15" s="8"/>
      <c r="N15" s="18"/>
      <c r="O15" s="8"/>
      <c r="P15" s="18"/>
      <c r="Q15" s="8"/>
      <c r="R15" s="8"/>
      <c r="S15" s="8"/>
    </row>
    <row r="16" spans="1:19" ht="18.75">
      <c r="A16" s="15" t="s">
        <v>15</v>
      </c>
      <c r="B16" s="16" t="s">
        <v>16</v>
      </c>
      <c r="C16" s="55">
        <f>SUM(C17:C20)</f>
        <v>3069.51</v>
      </c>
      <c r="D16" s="58">
        <f>SUM(D17:D20)</f>
        <v>6.5031</v>
      </c>
      <c r="E16" s="55">
        <f>SUM(E17:E20)</f>
        <v>4151.547</v>
      </c>
      <c r="F16" s="58">
        <f>SUM(F17:F20)</f>
        <v>7.3537</v>
      </c>
      <c r="H16" s="8"/>
      <c r="I16" s="18"/>
      <c r="J16" s="8"/>
      <c r="K16" s="18"/>
      <c r="L16" s="8"/>
      <c r="M16" s="8"/>
      <c r="N16" s="18"/>
      <c r="O16" s="8"/>
      <c r="P16" s="18"/>
      <c r="Q16" s="8"/>
      <c r="R16" s="8"/>
      <c r="S16" s="8"/>
    </row>
    <row r="17" spans="1:19" s="22" customFormat="1" ht="37.5">
      <c r="A17" s="19" t="s">
        <v>17</v>
      </c>
      <c r="B17" s="20" t="s">
        <v>18</v>
      </c>
      <c r="C17" s="51">
        <v>3069.51</v>
      </c>
      <c r="D17" s="56">
        <f>ROUND(C17/C50,4)</f>
        <v>6.5031</v>
      </c>
      <c r="E17" s="51">
        <v>4151.547</v>
      </c>
      <c r="F17" s="56">
        <f>ROUND(E17/E50,4)</f>
        <v>7.3537</v>
      </c>
      <c r="G17" s="3"/>
      <c r="H17" s="8"/>
      <c r="I17" s="71"/>
      <c r="J17" s="71"/>
      <c r="K17" s="18"/>
      <c r="L17" s="21"/>
      <c r="M17" s="21"/>
      <c r="N17" s="71"/>
      <c r="O17" s="71"/>
      <c r="P17" s="18"/>
      <c r="Q17" s="21"/>
      <c r="R17" s="21"/>
      <c r="S17" s="21"/>
    </row>
    <row r="18" spans="1:19" s="22" customFormat="1" ht="18.75">
      <c r="A18" s="19" t="s">
        <v>19</v>
      </c>
      <c r="B18" s="20" t="s">
        <v>20</v>
      </c>
      <c r="C18" s="51">
        <v>0</v>
      </c>
      <c r="D18" s="56">
        <v>0</v>
      </c>
      <c r="E18" s="51">
        <v>0</v>
      </c>
      <c r="F18" s="56">
        <v>0</v>
      </c>
      <c r="G18" s="3"/>
      <c r="H18" s="8"/>
      <c r="I18" s="18"/>
      <c r="J18" s="8"/>
      <c r="K18" s="18"/>
      <c r="L18" s="21"/>
      <c r="M18" s="21"/>
      <c r="N18" s="18"/>
      <c r="O18" s="8"/>
      <c r="P18" s="18"/>
      <c r="Q18" s="21"/>
      <c r="R18" s="21"/>
      <c r="S18" s="21"/>
    </row>
    <row r="19" spans="1:19" s="22" customFormat="1" ht="18.75">
      <c r="A19" s="19" t="s">
        <v>21</v>
      </c>
      <c r="B19" s="20" t="s">
        <v>22</v>
      </c>
      <c r="C19" s="51">
        <v>0</v>
      </c>
      <c r="D19" s="56">
        <v>0</v>
      </c>
      <c r="E19" s="51">
        <v>0</v>
      </c>
      <c r="F19" s="56">
        <v>0</v>
      </c>
      <c r="G19" s="3"/>
      <c r="H19" s="8"/>
      <c r="I19" s="18"/>
      <c r="J19" s="8"/>
      <c r="K19" s="18"/>
      <c r="L19" s="21"/>
      <c r="M19" s="21"/>
      <c r="N19" s="18"/>
      <c r="O19" s="8"/>
      <c r="P19" s="18"/>
      <c r="Q19" s="21"/>
      <c r="R19" s="21"/>
      <c r="S19" s="21"/>
    </row>
    <row r="20" spans="1:19" s="22" customFormat="1" ht="18.75">
      <c r="A20" s="19" t="s">
        <v>23</v>
      </c>
      <c r="B20" s="20" t="s">
        <v>24</v>
      </c>
      <c r="C20" s="51">
        <v>0</v>
      </c>
      <c r="D20" s="56">
        <v>0</v>
      </c>
      <c r="E20" s="51">
        <v>0</v>
      </c>
      <c r="F20" s="56">
        <v>0</v>
      </c>
      <c r="G20" s="3"/>
      <c r="H20" s="8"/>
      <c r="I20" s="18"/>
      <c r="J20" s="8"/>
      <c r="K20" s="18"/>
      <c r="L20" s="21"/>
      <c r="M20" s="21"/>
      <c r="N20" s="18"/>
      <c r="O20" s="8"/>
      <c r="P20" s="18"/>
      <c r="Q20" s="21"/>
      <c r="R20" s="21"/>
      <c r="S20" s="21"/>
    </row>
    <row r="21" spans="1:19" ht="18.75">
      <c r="A21" s="15" t="s">
        <v>25</v>
      </c>
      <c r="B21" s="16" t="s">
        <v>26</v>
      </c>
      <c r="C21" s="55">
        <f>SUM(C22:C23)</f>
        <v>747.245</v>
      </c>
      <c r="D21" s="58">
        <f>SUM(D22:D23)</f>
        <v>1.5831</v>
      </c>
      <c r="E21" s="55">
        <f>SUM(E22:E23)</f>
        <v>893.823</v>
      </c>
      <c r="F21" s="58">
        <f>SUM(F22:F23)</f>
        <v>1.5832</v>
      </c>
      <c r="H21" s="8"/>
      <c r="I21" s="18"/>
      <c r="J21" s="8"/>
      <c r="K21" s="18"/>
      <c r="L21" s="8"/>
      <c r="M21" s="8"/>
      <c r="N21" s="18"/>
      <c r="O21" s="8"/>
      <c r="P21" s="18"/>
      <c r="Q21" s="8"/>
      <c r="R21" s="8"/>
      <c r="S21" s="8"/>
    </row>
    <row r="22" spans="1:19" ht="37.5">
      <c r="A22" s="19" t="s">
        <v>27</v>
      </c>
      <c r="B22" s="20" t="s">
        <v>28</v>
      </c>
      <c r="C22" s="51">
        <v>747.245</v>
      </c>
      <c r="D22" s="56">
        <f>ROUND(C22/C50,4)</f>
        <v>1.5831</v>
      </c>
      <c r="E22" s="51">
        <v>893.823</v>
      </c>
      <c r="F22" s="56">
        <f>ROUND(E22/E50,4)</f>
        <v>1.5832</v>
      </c>
      <c r="H22" s="8"/>
      <c r="I22" s="71"/>
      <c r="J22" s="71"/>
      <c r="K22" s="18"/>
      <c r="L22" s="21"/>
      <c r="M22" s="8"/>
      <c r="N22" s="71"/>
      <c r="O22" s="71"/>
      <c r="P22" s="18"/>
      <c r="Q22" s="21"/>
      <c r="R22" s="8"/>
      <c r="S22" s="8"/>
    </row>
    <row r="23" spans="1:19" s="22" customFormat="1" ht="56.25">
      <c r="A23" s="19" t="s">
        <v>29</v>
      </c>
      <c r="B23" s="20" t="s">
        <v>30</v>
      </c>
      <c r="C23" s="51">
        <v>0</v>
      </c>
      <c r="D23" s="56">
        <v>0</v>
      </c>
      <c r="E23" s="51">
        <v>0</v>
      </c>
      <c r="F23" s="56">
        <v>0</v>
      </c>
      <c r="G23" s="3"/>
      <c r="H23" s="8"/>
      <c r="I23" s="18"/>
      <c r="J23" s="8"/>
      <c r="K23" s="18"/>
      <c r="L23" s="21"/>
      <c r="M23" s="21"/>
      <c r="N23" s="18"/>
      <c r="O23" s="8"/>
      <c r="P23" s="18"/>
      <c r="Q23" s="21"/>
      <c r="R23" s="21"/>
      <c r="S23" s="21"/>
    </row>
    <row r="24" spans="1:19" ht="18.75">
      <c r="A24" s="15" t="s">
        <v>31</v>
      </c>
      <c r="B24" s="16" t="s">
        <v>32</v>
      </c>
      <c r="C24" s="58">
        <f>SUM(C25:C26)</f>
        <v>500.183</v>
      </c>
      <c r="D24" s="58">
        <f>SUM(D25:D26)</f>
        <v>1.0597</v>
      </c>
      <c r="E24" s="55">
        <f>SUM(E25:E26)</f>
        <v>652.501</v>
      </c>
      <c r="F24" s="58">
        <f>SUM(F25:F26)</f>
        <v>1.1558</v>
      </c>
      <c r="H24" s="8"/>
      <c r="I24" s="18"/>
      <c r="J24" s="8"/>
      <c r="K24" s="18"/>
      <c r="L24" s="8"/>
      <c r="M24" s="8"/>
      <c r="N24" s="18"/>
      <c r="O24" s="8"/>
      <c r="P24" s="18"/>
      <c r="Q24" s="8"/>
      <c r="R24" s="8"/>
      <c r="S24" s="8"/>
    </row>
    <row r="25" spans="1:19" ht="37.5">
      <c r="A25" s="19" t="s">
        <v>33</v>
      </c>
      <c r="B25" s="20" t="s">
        <v>34</v>
      </c>
      <c r="C25" s="51">
        <v>500.183</v>
      </c>
      <c r="D25" s="56">
        <f>ROUND(C25/C50,4)</f>
        <v>1.0597</v>
      </c>
      <c r="E25" s="51">
        <v>652.501</v>
      </c>
      <c r="F25" s="56">
        <f>ROUND(E25/E50,4)</f>
        <v>1.1558</v>
      </c>
      <c r="H25" s="8"/>
      <c r="I25" s="71"/>
      <c r="J25" s="71"/>
      <c r="K25" s="18"/>
      <c r="L25" s="21"/>
      <c r="M25" s="8"/>
      <c r="N25" s="71"/>
      <c r="O25" s="71"/>
      <c r="P25" s="18"/>
      <c r="Q25" s="21"/>
      <c r="R25" s="8"/>
      <c r="S25" s="8"/>
    </row>
    <row r="26" spans="1:19" s="22" customFormat="1" ht="56.25">
      <c r="A26" s="19" t="s">
        <v>35</v>
      </c>
      <c r="B26" s="20" t="s">
        <v>36</v>
      </c>
      <c r="C26" s="51">
        <v>0</v>
      </c>
      <c r="D26" s="56">
        <v>0</v>
      </c>
      <c r="E26" s="51">
        <v>0</v>
      </c>
      <c r="F26" s="56">
        <v>0</v>
      </c>
      <c r="G26" s="3"/>
      <c r="H26" s="8"/>
      <c r="I26" s="18"/>
      <c r="J26" s="8"/>
      <c r="K26" s="18"/>
      <c r="L26" s="21"/>
      <c r="M26" s="21"/>
      <c r="N26" s="18"/>
      <c r="O26" s="8"/>
      <c r="P26" s="18"/>
      <c r="Q26" s="21"/>
      <c r="R26" s="21"/>
      <c r="S26" s="21"/>
    </row>
    <row r="27" spans="1:19" ht="18.75">
      <c r="A27" s="15">
        <v>3</v>
      </c>
      <c r="B27" s="16" t="s">
        <v>37</v>
      </c>
      <c r="C27" s="55">
        <f>SUM(C28:C35)</f>
        <v>554.614</v>
      </c>
      <c r="D27" s="58">
        <f>SUM(D28:D35)</f>
        <v>1.175</v>
      </c>
      <c r="E27" s="55">
        <f>SUM(E28:E35)</f>
        <v>812.755</v>
      </c>
      <c r="F27" s="58">
        <f>SUM(F28:F35)</f>
        <v>1.4397</v>
      </c>
      <c r="H27" s="8"/>
      <c r="I27" s="18"/>
      <c r="J27" s="8"/>
      <c r="K27" s="18"/>
      <c r="L27" s="8"/>
      <c r="M27" s="8"/>
      <c r="N27" s="18"/>
      <c r="O27" s="8"/>
      <c r="P27" s="18"/>
      <c r="Q27" s="8"/>
      <c r="R27" s="8"/>
      <c r="S27" s="8"/>
    </row>
    <row r="28" spans="1:19" ht="37.5">
      <c r="A28" s="19" t="s">
        <v>38</v>
      </c>
      <c r="B28" s="20" t="s">
        <v>39</v>
      </c>
      <c r="C28" s="51">
        <v>238.049</v>
      </c>
      <c r="D28" s="56">
        <f>ROUND(C28/C50,4)</f>
        <v>0.5043</v>
      </c>
      <c r="E28" s="51">
        <v>314.737</v>
      </c>
      <c r="F28" s="56">
        <f>ROUND(E28/E50,4)</f>
        <v>0.5575</v>
      </c>
      <c r="H28" s="8"/>
      <c r="I28" s="71"/>
      <c r="J28" s="71"/>
      <c r="K28" s="18"/>
      <c r="L28" s="21"/>
      <c r="M28" s="8"/>
      <c r="N28" s="71"/>
      <c r="O28" s="71"/>
      <c r="P28" s="18"/>
      <c r="Q28" s="21"/>
      <c r="R28" s="8"/>
      <c r="S28" s="8"/>
    </row>
    <row r="29" spans="1:19" ht="18.75">
      <c r="A29" s="19" t="s">
        <v>40</v>
      </c>
      <c r="B29" s="20" t="s">
        <v>41</v>
      </c>
      <c r="C29" s="51">
        <v>176.15</v>
      </c>
      <c r="D29" s="56">
        <f>ROUND(C29/C50,4)</f>
        <v>0.3732</v>
      </c>
      <c r="E29" s="51">
        <v>232.854</v>
      </c>
      <c r="F29" s="56">
        <f>ROUND(E29/E50,4)</f>
        <v>0.4125</v>
      </c>
      <c r="H29" s="8"/>
      <c r="I29" s="18"/>
      <c r="J29" s="8"/>
      <c r="K29" s="18"/>
      <c r="L29" s="8"/>
      <c r="M29" s="8"/>
      <c r="N29" s="18"/>
      <c r="O29" s="8"/>
      <c r="P29" s="18"/>
      <c r="Q29" s="8"/>
      <c r="R29" s="8"/>
      <c r="S29" s="8"/>
    </row>
    <row r="30" spans="1:19" s="22" customFormat="1" ht="18.75">
      <c r="A30" s="19" t="s">
        <v>42</v>
      </c>
      <c r="B30" s="20" t="s">
        <v>20</v>
      </c>
      <c r="C30" s="51">
        <v>38.753</v>
      </c>
      <c r="D30" s="56">
        <f>ROUND(C30/C50,4)</f>
        <v>0.0821</v>
      </c>
      <c r="E30" s="51">
        <v>51.228</v>
      </c>
      <c r="F30" s="56">
        <f>ROUND(E30/E50,4)</f>
        <v>0.0907</v>
      </c>
      <c r="G30" s="3"/>
      <c r="H30" s="8"/>
      <c r="I30" s="18"/>
      <c r="J30" s="8"/>
      <c r="K30" s="18"/>
      <c r="L30" s="21"/>
      <c r="M30" s="21"/>
      <c r="N30" s="18"/>
      <c r="O30" s="8"/>
      <c r="P30" s="18"/>
      <c r="Q30" s="21"/>
      <c r="R30" s="21"/>
      <c r="S30" s="21"/>
    </row>
    <row r="31" spans="1:19" s="22" customFormat="1" ht="18.75">
      <c r="A31" s="19" t="s">
        <v>43</v>
      </c>
      <c r="B31" s="20" t="s">
        <v>22</v>
      </c>
      <c r="C31" s="51">
        <v>0</v>
      </c>
      <c r="D31" s="56">
        <f>ROUND(C31/C50,4)</f>
        <v>0</v>
      </c>
      <c r="E31" s="51">
        <v>0</v>
      </c>
      <c r="F31" s="56">
        <f>ROUND(E31/E50,4)</f>
        <v>0</v>
      </c>
      <c r="G31" s="3"/>
      <c r="H31" s="8"/>
      <c r="I31" s="18"/>
      <c r="J31" s="8"/>
      <c r="K31" s="18"/>
      <c r="L31" s="21"/>
      <c r="M31" s="21"/>
      <c r="N31" s="18"/>
      <c r="O31" s="8"/>
      <c r="P31" s="18"/>
      <c r="Q31" s="21"/>
      <c r="R31" s="21"/>
      <c r="S31" s="21"/>
    </row>
    <row r="32" spans="1:19" s="22" customFormat="1" ht="37.5">
      <c r="A32" s="19" t="s">
        <v>44</v>
      </c>
      <c r="B32" s="20" t="s">
        <v>45</v>
      </c>
      <c r="C32" s="51">
        <v>43.596</v>
      </c>
      <c r="D32" s="56">
        <f>ROUND(C32/C50,4)</f>
        <v>0.0924</v>
      </c>
      <c r="E32" s="51">
        <v>91.724</v>
      </c>
      <c r="F32" s="56">
        <f>ROUND(E32/E50,4)</f>
        <v>0.1625</v>
      </c>
      <c r="G32" s="3"/>
      <c r="H32" s="8"/>
      <c r="I32" s="18"/>
      <c r="J32" s="8"/>
      <c r="K32" s="18"/>
      <c r="L32" s="21"/>
      <c r="M32" s="21"/>
      <c r="N32" s="18"/>
      <c r="O32" s="8"/>
      <c r="P32" s="18"/>
      <c r="Q32" s="21"/>
      <c r="R32" s="21"/>
      <c r="S32" s="21"/>
    </row>
    <row r="33" spans="1:19" s="22" customFormat="1" ht="37.5">
      <c r="A33" s="19" t="s">
        <v>46</v>
      </c>
      <c r="B33" s="20" t="s">
        <v>47</v>
      </c>
      <c r="C33" s="51">
        <v>24.571</v>
      </c>
      <c r="D33" s="56">
        <f>ROUND(C33/C50,4)</f>
        <v>0.0521</v>
      </c>
      <c r="E33" s="51">
        <v>43.107</v>
      </c>
      <c r="F33" s="56">
        <f>ROUND(E33/E50,4)</f>
        <v>0.0764</v>
      </c>
      <c r="G33" s="3"/>
      <c r="H33" s="8"/>
      <c r="I33" s="18"/>
      <c r="J33" s="8"/>
      <c r="K33" s="18"/>
      <c r="L33" s="21"/>
      <c r="M33" s="21"/>
      <c r="N33" s="18"/>
      <c r="O33" s="8"/>
      <c r="P33" s="18"/>
      <c r="Q33" s="21"/>
      <c r="R33" s="21"/>
      <c r="S33" s="21"/>
    </row>
    <row r="34" spans="1:19" s="22" customFormat="1" ht="37.5">
      <c r="A34" s="19" t="s">
        <v>48</v>
      </c>
      <c r="B34" s="20" t="s">
        <v>49</v>
      </c>
      <c r="C34" s="23">
        <v>31.73</v>
      </c>
      <c r="D34" s="56">
        <f>ROUND(C34/C50,4)</f>
        <v>0.0672</v>
      </c>
      <c r="E34" s="23">
        <v>76.772</v>
      </c>
      <c r="F34" s="56">
        <f>ROUND(E34/E50,4)</f>
        <v>0.136</v>
      </c>
      <c r="G34" s="3"/>
      <c r="H34" s="8"/>
      <c r="I34" s="18"/>
      <c r="J34" s="8"/>
      <c r="K34" s="18"/>
      <c r="L34" s="21"/>
      <c r="M34" s="21"/>
      <c r="N34" s="18"/>
      <c r="O34" s="8"/>
      <c r="P34" s="18"/>
      <c r="Q34" s="21"/>
      <c r="R34" s="21"/>
      <c r="S34" s="21"/>
    </row>
    <row r="35" spans="1:19" s="22" customFormat="1" ht="18.75">
      <c r="A35" s="19" t="s">
        <v>50</v>
      </c>
      <c r="B35" s="20" t="s">
        <v>51</v>
      </c>
      <c r="C35" s="51">
        <v>1.765</v>
      </c>
      <c r="D35" s="56">
        <f>ROUND(C35/C50,4)</f>
        <v>0.0037</v>
      </c>
      <c r="E35" s="51">
        <v>2.333</v>
      </c>
      <c r="F35" s="56">
        <f>ROUND(E35/E50,4)</f>
        <v>0.0041</v>
      </c>
      <c r="G35" s="3"/>
      <c r="H35" s="24"/>
      <c r="I35" s="21"/>
      <c r="J35" s="8"/>
      <c r="K35" s="18"/>
      <c r="L35" s="21"/>
      <c r="M35" s="21"/>
      <c r="N35" s="18"/>
      <c r="O35" s="8"/>
      <c r="P35" s="18"/>
      <c r="Q35" s="21"/>
      <c r="R35" s="21"/>
      <c r="S35" s="21"/>
    </row>
    <row r="36" spans="1:19" ht="18.75">
      <c r="A36" s="15">
        <v>4</v>
      </c>
      <c r="B36" s="16" t="s">
        <v>52</v>
      </c>
      <c r="C36" s="55">
        <v>0</v>
      </c>
      <c r="D36" s="57">
        <v>0</v>
      </c>
      <c r="E36" s="55">
        <v>0</v>
      </c>
      <c r="F36" s="57">
        <v>0</v>
      </c>
      <c r="H36" s="8"/>
      <c r="I36" s="18"/>
      <c r="J36" s="8"/>
      <c r="K36" s="18"/>
      <c r="L36" s="8"/>
      <c r="M36" s="8"/>
      <c r="N36" s="18"/>
      <c r="O36" s="8"/>
      <c r="P36" s="18"/>
      <c r="Q36" s="8"/>
      <c r="R36" s="8"/>
      <c r="S36" s="8"/>
    </row>
    <row r="37" spans="1:19" ht="37.5">
      <c r="A37" s="19" t="s">
        <v>53</v>
      </c>
      <c r="B37" s="20" t="s">
        <v>54</v>
      </c>
      <c r="C37" s="23">
        <v>0</v>
      </c>
      <c r="D37" s="56">
        <v>0</v>
      </c>
      <c r="E37" s="23">
        <v>0</v>
      </c>
      <c r="F37" s="56">
        <v>0</v>
      </c>
      <c r="H37" s="8"/>
      <c r="I37" s="71"/>
      <c r="J37" s="71"/>
      <c r="K37" s="18"/>
      <c r="L37" s="21"/>
      <c r="M37" s="8"/>
      <c r="N37" s="71"/>
      <c r="O37" s="71"/>
      <c r="P37" s="18"/>
      <c r="Q37" s="21"/>
      <c r="R37" s="8"/>
      <c r="S37" s="8"/>
    </row>
    <row r="38" spans="1:19" ht="56.25">
      <c r="A38" s="19" t="s">
        <v>55</v>
      </c>
      <c r="B38" s="20" t="s">
        <v>56</v>
      </c>
      <c r="C38" s="51">
        <v>0</v>
      </c>
      <c r="D38" s="56">
        <v>0</v>
      </c>
      <c r="E38" s="51">
        <v>0</v>
      </c>
      <c r="F38" s="56">
        <v>0</v>
      </c>
      <c r="H38" s="8"/>
      <c r="I38" s="18"/>
      <c r="J38" s="8"/>
      <c r="K38" s="18"/>
      <c r="L38" s="8"/>
      <c r="M38" s="8"/>
      <c r="N38" s="18"/>
      <c r="O38" s="8"/>
      <c r="P38" s="18"/>
      <c r="Q38" s="8"/>
      <c r="R38" s="8"/>
      <c r="S38" s="8"/>
    </row>
    <row r="39" spans="1:19" ht="18.75">
      <c r="A39" s="15">
        <v>5</v>
      </c>
      <c r="B39" s="16" t="s">
        <v>57</v>
      </c>
      <c r="C39" s="55">
        <v>0</v>
      </c>
      <c r="D39" s="57">
        <v>0</v>
      </c>
      <c r="E39" s="55">
        <v>0</v>
      </c>
      <c r="F39" s="57">
        <v>0</v>
      </c>
      <c r="H39" s="8"/>
      <c r="I39" s="18"/>
      <c r="J39" s="8"/>
      <c r="K39" s="18"/>
      <c r="L39" s="8"/>
      <c r="M39" s="8"/>
      <c r="N39" s="18"/>
      <c r="O39" s="8"/>
      <c r="P39" s="18"/>
      <c r="Q39" s="8"/>
      <c r="R39" s="8"/>
      <c r="S39" s="8"/>
    </row>
    <row r="40" spans="1:19" ht="37.5">
      <c r="A40" s="19" t="s">
        <v>58</v>
      </c>
      <c r="B40" s="20" t="s">
        <v>59</v>
      </c>
      <c r="C40" s="23">
        <v>0</v>
      </c>
      <c r="D40" s="56">
        <v>0</v>
      </c>
      <c r="E40" s="23">
        <v>0</v>
      </c>
      <c r="F40" s="56">
        <v>0</v>
      </c>
      <c r="H40" s="8"/>
      <c r="I40" s="71"/>
      <c r="J40" s="71"/>
      <c r="K40" s="18"/>
      <c r="L40" s="21"/>
      <c r="M40" s="8"/>
      <c r="N40" s="71"/>
      <c r="O40" s="71"/>
      <c r="P40" s="18"/>
      <c r="Q40" s="21"/>
      <c r="R40" s="8"/>
      <c r="S40" s="8"/>
    </row>
    <row r="41" spans="1:19" ht="56.25">
      <c r="A41" s="19" t="s">
        <v>60</v>
      </c>
      <c r="B41" s="20" t="s">
        <v>61</v>
      </c>
      <c r="C41" s="51">
        <v>0</v>
      </c>
      <c r="D41" s="56">
        <v>0</v>
      </c>
      <c r="E41" s="51">
        <v>0</v>
      </c>
      <c r="F41" s="56">
        <v>0</v>
      </c>
      <c r="H41" s="8"/>
      <c r="I41" s="18"/>
      <c r="J41" s="8"/>
      <c r="K41" s="18"/>
      <c r="L41" s="8"/>
      <c r="M41" s="8"/>
      <c r="N41" s="18"/>
      <c r="O41" s="8"/>
      <c r="P41" s="18"/>
      <c r="Q41" s="8"/>
      <c r="R41" s="8"/>
      <c r="S41" s="8"/>
    </row>
    <row r="42" spans="1:19" ht="18.75">
      <c r="A42" s="15">
        <v>6</v>
      </c>
      <c r="B42" s="16" t="s">
        <v>62</v>
      </c>
      <c r="C42" s="59">
        <f>C11+C24+C27+C36+C39</f>
        <v>4871.552</v>
      </c>
      <c r="D42" s="59">
        <f>D11+D24+D27+D36+D39</f>
        <v>10.3209</v>
      </c>
      <c r="E42" s="59">
        <f>E11+E24+E27+E36+E39</f>
        <v>6510.626</v>
      </c>
      <c r="F42" s="59">
        <f>F11+F24+F27+F36+F39</f>
        <v>11.532399999999999</v>
      </c>
      <c r="H42" s="8"/>
      <c r="I42" s="18"/>
      <c r="J42" s="8"/>
      <c r="K42" s="18"/>
      <c r="L42" s="8"/>
      <c r="M42" s="8"/>
      <c r="N42" s="18"/>
      <c r="O42" s="8"/>
      <c r="P42" s="18"/>
      <c r="Q42" s="8"/>
      <c r="R42" s="8"/>
      <c r="S42" s="8"/>
    </row>
    <row r="43" spans="1:19" ht="18.75">
      <c r="A43" s="15">
        <v>7</v>
      </c>
      <c r="B43" s="25" t="s">
        <v>63</v>
      </c>
      <c r="C43" s="59">
        <v>0</v>
      </c>
      <c r="D43" s="57">
        <v>0</v>
      </c>
      <c r="E43" s="59">
        <v>0</v>
      </c>
      <c r="F43" s="57">
        <v>0</v>
      </c>
      <c r="H43" s="8"/>
      <c r="I43" s="18"/>
      <c r="J43" s="8"/>
      <c r="K43" s="18"/>
      <c r="L43" s="8"/>
      <c r="M43" s="8"/>
      <c r="N43" s="18"/>
      <c r="O43" s="8"/>
      <c r="P43" s="18"/>
      <c r="Q43" s="8"/>
      <c r="R43" s="8"/>
      <c r="S43" s="8"/>
    </row>
    <row r="44" spans="1:19" ht="37.5">
      <c r="A44" s="19" t="s">
        <v>64</v>
      </c>
      <c r="B44" s="20" t="s">
        <v>65</v>
      </c>
      <c r="C44" s="51">
        <v>0</v>
      </c>
      <c r="D44" s="56">
        <v>0</v>
      </c>
      <c r="E44" s="23">
        <v>0</v>
      </c>
      <c r="F44" s="56">
        <v>0</v>
      </c>
      <c r="H44" s="8"/>
      <c r="I44" s="71"/>
      <c r="J44" s="71"/>
      <c r="K44" s="18"/>
      <c r="L44" s="21"/>
      <c r="M44" s="8"/>
      <c r="N44" s="71"/>
      <c r="O44" s="71"/>
      <c r="P44" s="18"/>
      <c r="Q44" s="21"/>
      <c r="R44" s="8"/>
      <c r="S44" s="8"/>
    </row>
    <row r="45" spans="1:19" ht="37.5">
      <c r="A45" s="19" t="s">
        <v>66</v>
      </c>
      <c r="B45" s="20" t="s">
        <v>67</v>
      </c>
      <c r="C45" s="51">
        <v>0</v>
      </c>
      <c r="D45" s="56">
        <v>0</v>
      </c>
      <c r="E45" s="23">
        <v>0</v>
      </c>
      <c r="F45" s="56">
        <v>0</v>
      </c>
      <c r="H45" s="8"/>
      <c r="I45" s="71"/>
      <c r="J45" s="71"/>
      <c r="K45" s="18"/>
      <c r="L45" s="21"/>
      <c r="M45" s="8"/>
      <c r="N45" s="71"/>
      <c r="O45" s="71"/>
      <c r="P45" s="18"/>
      <c r="Q45" s="21"/>
      <c r="R45" s="8"/>
      <c r="S45" s="8"/>
    </row>
    <row r="46" spans="1:19" s="22" customFormat="1" ht="56.25">
      <c r="A46" s="19" t="s">
        <v>68</v>
      </c>
      <c r="B46" s="20" t="s">
        <v>69</v>
      </c>
      <c r="C46" s="51">
        <v>0</v>
      </c>
      <c r="D46" s="56">
        <v>0</v>
      </c>
      <c r="E46" s="51">
        <v>0</v>
      </c>
      <c r="F46" s="56">
        <v>0</v>
      </c>
      <c r="G46" s="3"/>
      <c r="H46" s="8"/>
      <c r="I46" s="18"/>
      <c r="J46" s="8"/>
      <c r="K46" s="18"/>
      <c r="L46" s="21"/>
      <c r="M46" s="21"/>
      <c r="N46" s="21"/>
      <c r="O46" s="21"/>
      <c r="P46" s="21"/>
      <c r="Q46" s="21"/>
      <c r="R46" s="21"/>
      <c r="S46" s="21"/>
    </row>
    <row r="47" spans="1:19" s="22" customFormat="1" ht="56.25">
      <c r="A47" s="19" t="s">
        <v>70</v>
      </c>
      <c r="B47" s="20" t="s">
        <v>71</v>
      </c>
      <c r="C47" s="51">
        <v>0</v>
      </c>
      <c r="D47" s="56">
        <v>0</v>
      </c>
      <c r="E47" s="51">
        <v>0</v>
      </c>
      <c r="F47" s="56">
        <v>0</v>
      </c>
      <c r="G47" s="3"/>
      <c r="H47" s="8"/>
      <c r="I47" s="18"/>
      <c r="J47" s="8"/>
      <c r="K47" s="18"/>
      <c r="L47" s="21"/>
      <c r="M47" s="21"/>
      <c r="N47" s="21"/>
      <c r="O47" s="21"/>
      <c r="P47" s="21"/>
      <c r="Q47" s="21"/>
      <c r="R47" s="21"/>
      <c r="S47" s="21"/>
    </row>
    <row r="48" spans="1:19" ht="56.25">
      <c r="A48" s="15">
        <v>8</v>
      </c>
      <c r="B48" s="26" t="s">
        <v>72</v>
      </c>
      <c r="C48" s="17">
        <f>C42+C43</f>
        <v>4871.552</v>
      </c>
      <c r="D48" s="17">
        <f>D42+D43</f>
        <v>10.3209</v>
      </c>
      <c r="E48" s="17">
        <f>E42+E43</f>
        <v>6510.626</v>
      </c>
      <c r="F48" s="17">
        <f>F42+F43</f>
        <v>11.532399999999999</v>
      </c>
      <c r="H48" s="8"/>
      <c r="I48" s="18"/>
      <c r="J48" s="8"/>
      <c r="K48" s="18"/>
      <c r="L48" s="8"/>
      <c r="M48" s="8"/>
      <c r="N48" s="8"/>
      <c r="O48" s="8"/>
      <c r="P48" s="8"/>
      <c r="Q48" s="8"/>
      <c r="R48" s="8"/>
      <c r="S48" s="8"/>
    </row>
    <row r="49" spans="1:19" ht="76.5" customHeight="1">
      <c r="A49" s="15">
        <v>9</v>
      </c>
      <c r="B49" s="26" t="s">
        <v>73</v>
      </c>
      <c r="C49" s="72">
        <f>ROUND(C48/C50,4)</f>
        <v>10.3209</v>
      </c>
      <c r="D49" s="73"/>
      <c r="E49" s="72">
        <f>ROUND(E48/E50,4)</f>
        <v>11.5324</v>
      </c>
      <c r="F49" s="73"/>
      <c r="H49" s="8"/>
      <c r="I49" s="18"/>
      <c r="J49" s="8"/>
      <c r="K49" s="18"/>
      <c r="L49" s="8"/>
      <c r="M49" s="8"/>
      <c r="N49" s="8"/>
      <c r="O49" s="8"/>
      <c r="P49" s="8"/>
      <c r="Q49" s="8"/>
      <c r="R49" s="8"/>
      <c r="S49" s="8"/>
    </row>
    <row r="50" spans="1:19" ht="18.75">
      <c r="A50" s="15">
        <v>10</v>
      </c>
      <c r="B50" s="26" t="s">
        <v>74</v>
      </c>
      <c r="C50" s="74">
        <v>472.01</v>
      </c>
      <c r="D50" s="75"/>
      <c r="E50" s="74">
        <v>564.55</v>
      </c>
      <c r="F50" s="75"/>
      <c r="H50" s="8"/>
      <c r="I50" s="18"/>
      <c r="J50" s="8"/>
      <c r="K50" s="8"/>
      <c r="L50" s="8"/>
      <c r="M50" s="18"/>
      <c r="N50" s="8"/>
      <c r="O50" s="8"/>
      <c r="P50" s="8"/>
      <c r="Q50" s="8"/>
      <c r="R50" s="18"/>
      <c r="S50" s="8"/>
    </row>
    <row r="51" spans="1:19" ht="18.75">
      <c r="A51" s="27"/>
      <c r="B51" s="28"/>
      <c r="C51" s="29"/>
      <c r="D51" s="29"/>
      <c r="E51" s="30"/>
      <c r="F51" s="3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242" s="31" customFormat="1" ht="30" customHeight="1">
      <c r="A52" s="76"/>
      <c r="B52" s="76"/>
      <c r="C52" s="49"/>
      <c r="D52" s="50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</row>
    <row r="53" spans="1:19" ht="20.25">
      <c r="A53" s="34"/>
      <c r="B53" s="62" t="s">
        <v>76</v>
      </c>
      <c r="C53" s="60"/>
      <c r="D53" s="60"/>
      <c r="E53" s="77" t="s">
        <v>77</v>
      </c>
      <c r="F53" s="77"/>
      <c r="H53" s="8"/>
      <c r="I53" s="8"/>
      <c r="J53" s="61"/>
      <c r="K53" s="8"/>
      <c r="L53" s="8"/>
      <c r="M53" s="8"/>
      <c r="N53" s="8"/>
      <c r="O53" s="8"/>
      <c r="P53" s="8"/>
      <c r="Q53" s="8"/>
      <c r="R53" s="8"/>
      <c r="S53" s="8"/>
    </row>
    <row r="54" spans="8:19" ht="63.75" customHeight="1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7" ht="23.25">
      <c r="A55" s="36"/>
      <c r="B55" s="8"/>
      <c r="C55" s="8"/>
      <c r="D55" s="37"/>
      <c r="E55" s="37"/>
      <c r="F55" s="37"/>
      <c r="G55" s="8"/>
    </row>
    <row r="56" spans="1:7" ht="18.75">
      <c r="A56" s="38"/>
      <c r="B56" s="39"/>
      <c r="C56" s="40"/>
      <c r="D56" s="40"/>
      <c r="E56" s="40"/>
      <c r="F56" s="40"/>
      <c r="G56" s="8"/>
    </row>
    <row r="57" spans="1:13" ht="18.75">
      <c r="A57" s="38"/>
      <c r="B57" s="39"/>
      <c r="C57" s="41"/>
      <c r="D57" s="42"/>
      <c r="E57" s="43"/>
      <c r="F57" s="44"/>
      <c r="G57" s="8"/>
      <c r="L57" s="45"/>
      <c r="M57" s="45"/>
    </row>
    <row r="58" spans="1:13" ht="18.75">
      <c r="A58" s="38"/>
      <c r="B58" s="39"/>
      <c r="C58" s="41"/>
      <c r="D58" s="42"/>
      <c r="E58" s="43"/>
      <c r="F58" s="44"/>
      <c r="G58" s="8"/>
      <c r="L58" s="46"/>
      <c r="M58" s="46"/>
    </row>
    <row r="59" spans="1:13" ht="18.75">
      <c r="A59" s="38"/>
      <c r="B59" s="39"/>
      <c r="C59" s="41"/>
      <c r="D59" s="42"/>
      <c r="E59" s="43"/>
      <c r="F59" s="44"/>
      <c r="G59" s="8"/>
      <c r="K59" s="47"/>
      <c r="L59" s="46"/>
      <c r="M59" s="46"/>
    </row>
    <row r="60" spans="1:7" ht="18.75">
      <c r="A60" s="38"/>
      <c r="B60" s="39"/>
      <c r="C60" s="41"/>
      <c r="D60" s="42"/>
      <c r="E60" s="43"/>
      <c r="F60" s="44"/>
      <c r="G60" s="8"/>
    </row>
    <row r="61" spans="4:6" ht="12.75">
      <c r="D61" s="48"/>
      <c r="F61" s="48"/>
    </row>
    <row r="74" spans="3:9" ht="18.75">
      <c r="C74" s="52"/>
      <c r="D74" s="53"/>
      <c r="E74" s="54"/>
      <c r="F74" s="53"/>
      <c r="G74" s="8"/>
      <c r="H74" s="8"/>
      <c r="I74" s="8"/>
    </row>
    <row r="75" spans="3:9" ht="12.75">
      <c r="C75" s="8"/>
      <c r="D75" s="37"/>
      <c r="E75" s="37"/>
      <c r="F75" s="37"/>
      <c r="G75" s="8"/>
      <c r="H75" s="8"/>
      <c r="I75" s="8"/>
    </row>
  </sheetData>
  <sheetProtection/>
  <mergeCells count="31">
    <mergeCell ref="E53:F53"/>
    <mergeCell ref="C50:D50"/>
    <mergeCell ref="E50:F50"/>
    <mergeCell ref="A52:B52"/>
    <mergeCell ref="I45:J45"/>
    <mergeCell ref="N45:O45"/>
    <mergeCell ref="C49:D49"/>
    <mergeCell ref="E49:F49"/>
    <mergeCell ref="I40:J40"/>
    <mergeCell ref="N40:O40"/>
    <mergeCell ref="I44:J44"/>
    <mergeCell ref="N44:O44"/>
    <mergeCell ref="I28:J28"/>
    <mergeCell ref="N28:O28"/>
    <mergeCell ref="I37:J37"/>
    <mergeCell ref="N37:O37"/>
    <mergeCell ref="I22:J22"/>
    <mergeCell ref="N22:O22"/>
    <mergeCell ref="I25:J25"/>
    <mergeCell ref="N25:O25"/>
    <mergeCell ref="I8:K8"/>
    <mergeCell ref="N8:P8"/>
    <mergeCell ref="I17:J17"/>
    <mergeCell ref="N17:O17"/>
    <mergeCell ref="E2:F2"/>
    <mergeCell ref="A5:F5"/>
    <mergeCell ref="A6:F6"/>
    <mergeCell ref="A8:A9"/>
    <mergeCell ref="B8:B9"/>
    <mergeCell ref="C8:D8"/>
    <mergeCell ref="E8:F8"/>
  </mergeCells>
  <conditionalFormatting sqref="C74 E74 C35 E35 C28 E28 C25 E25 C22 E22 C17 E17">
    <cfRule type="cellIs" priority="1" dxfId="0" operator="equal" stopIfTrue="1">
      <formula>0</formula>
    </cfRule>
    <cfRule type="expression" priority="2" dxfId="0" stopIfTrue="1">
      <formula>NOT(ISERROR(SEARCH("Додаток2",C17)))</formula>
    </cfRule>
    <cfRule type="expression" priority="3" dxfId="0" stopIfTrue="1">
      <formula>NOT(ISERROR(SEARCH("Додаток2",C17)))</formula>
    </cfRule>
  </conditionalFormatting>
  <conditionalFormatting sqref="C18:C21 C56:F60 C29:C34 E29:E34 C45:C49 D11:D20 F22:F43 F74 E11:F16 D21:F21 D22 D45:F48 D74 C36:E43 C11:C16 F17 E18:F20 C23:E24 C26:C27 D25:D35 E26:E27 E49 C44:F44">
    <cfRule type="expression" priority="4" dxfId="0" stopIfTrue="1">
      <formula>NOT(ISERROR(SEARCH("Додаток2",C11)))</formula>
    </cfRule>
    <cfRule type="expression" priority="5" dxfId="0" stopIfTrue="1">
      <formula>NOT(ISERROR(SEARCH("Додаток2",C11)))</formula>
    </cfRule>
  </conditionalFormatting>
  <printOptions horizontalCentered="1" verticalCentered="1"/>
  <pageMargins left="0.7086614173228347" right="0.31496062992125984" top="0.7480314960629921" bottom="0.7480314960629921" header="0.31496062992125984" footer="0.31496062992125984"/>
  <pageSetup fitToHeight="1" fitToWidth="1" horizontalDpi="1200" verticalDpi="12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2017-11-21T08:52:06Z</cp:lastPrinted>
  <dcterms:created xsi:type="dcterms:W3CDTF">2017-11-20T14:55:46Z</dcterms:created>
  <dcterms:modified xsi:type="dcterms:W3CDTF">2017-11-21T09:23:20Z</dcterms:modified>
  <cp:category/>
  <cp:version/>
  <cp:contentType/>
  <cp:contentStatus/>
</cp:coreProperties>
</file>