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<sst xmlns="http://schemas.openxmlformats.org/spreadsheetml/2006/main" count="92" uniqueCount="92">
  <si>
    <t>Освіта</t>
  </si>
  <si>
    <t>Інші видатки</t>
  </si>
  <si>
    <t>Фізична культура і спорт</t>
  </si>
  <si>
    <t>Резервний фонд</t>
  </si>
  <si>
    <t>070000</t>
  </si>
  <si>
    <t>090000</t>
  </si>
  <si>
    <t>100000</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</si>
  <si>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</si>
  <si>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</si>
  <si>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</si>
  <si>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</si>
  <si>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</si>
  <si>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</si>
  <si>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</si>
  <si>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</si>
  <si>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</si>
  <si>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</si>
  <si>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</si>
  <si>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</si>
  <si>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</si>
  <si>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</si>
  <si>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</si>
  <si>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</si>
  <si>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</si>
  <si>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</si>
  <si>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</si>
  <si>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</si>
  <si>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</si>
  <si>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</si>
  <si>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</si>
  <si>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</si>
  <si>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</si>
  <si>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</si>
  <si>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</si>
  <si>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</si>
  <si>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</si>
  <si>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</si>
  <si>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</si>
  <si>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</si>
  <si>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</si>
  <si>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</si>
  <si>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</si>
  <si>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</si>
  <si>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</si>
  <si>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</si>
  <si>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</si>
  <si>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</si>
  <si>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</si>
  <si>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</si>
  <si>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</si>
  <si>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</si>
  <si>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</si>
  <si>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</si>
  <si>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</si>
  <si>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</si>
  <si>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</si>
  <si>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</si>
  <si>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</si>
  <si>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</si>
  <si>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</si>
  <si>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</si>
  <si>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</si>
  <si>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</si>
  <si>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</si>
  <si>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</si>
  <si>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</si>
  <si>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</si>
  <si>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</si>
  <si>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Субвенція на проведення видатків місцевих бюджетів, що не враховуються при визначенні обсягу міжбюджетних трансфертів</t>
  </si>
  <si>
    <t>250352</t>
  </si>
  <si>
    <t>Реєстраційний збір за проведення державної реєстрації</t>
  </si>
  <si>
    <t>Податок на доходи фізичних осіб</t>
  </si>
  <si>
    <t>11010400, 11011600</t>
  </si>
  <si>
    <t>Фіксований податок</t>
  </si>
  <si>
    <t>Всього доходів І кошику</t>
  </si>
  <si>
    <t>Комунальний податок</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</si>
  <si>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</si>
  <si>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напідвищення рівна матеріального забезпечення інвалвдів І чи ІІ групи внаслідок психічного розладу</t>
  </si>
  <si>
    <t>Податок з реклами</t>
  </si>
  <si>
    <t>Додаткова дотація з державного бюджету місцевим бюджетам на оплату праці працівників бюджетних установ</t>
  </si>
  <si>
    <t>Збір за спеціальне використання води</t>
  </si>
  <si>
    <t xml:space="preserve">Соціальний захист та соціальне забезпечення </t>
  </si>
  <si>
    <t>до рішення 29 сесії міської ради</t>
  </si>
  <si>
    <t>Виконано за 12 місяців</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</si>
  <si>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</si>
  <si>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тепла</t>
  </si>
  <si>
    <t>Збір за спеціальне використання води водних об"єктів місцевого значення</t>
  </si>
  <si>
    <t>Надходження збору за спеціальне використання води від підприємств ЖКГ</t>
  </si>
  <si>
    <t>"- різниця в тарифах</t>
  </si>
  <si>
    <t>бюджету міста за 2012 рік"</t>
  </si>
  <si>
    <t>Звіт про виконання бюджету міста за 2012 рік</t>
  </si>
  <si>
    <t>від  15 лютого 2013 року № 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</si>
</sst>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2" xfId="0" applyFont="1" applyBorder="1" applyAlignment="1">
      <alignment horizontal="center" wrapText="1"/>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xf numFmtId="0" fontId="1" fillId="0" borderId="13"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1"/>
  <sheetViews>
    <sheetView tabSelected="1" zoomScalePageLayoutView="0" workbookViewId="0" topLeftCell="A1">
      <pane xSplit="2" ySplit="10" topLeftCell="C57" activePane="bottomRight" state="frozen"/>
      <selection pane="topLeft" activeCell="A1" sqref="A1"/>
      <selection pane="topRight" activeCell="C1" sqref="C1"/>
      <selection pane="bottomLeft" activeCell="A11" sqref="A11"/>
      <selection pane="bottomRight" activeCell="D7" sqref="D7"/>
    </sheetView>
  </sheetViews>
  <sheetFormatPr defaultColWidth="9.00390625" defaultRowHeight="15.75"/>
  <cols>
    <col min="1" max="1" width="11.375" style="1" customWidth="1"/>
    <col min="2" max="2" width="53.875" style="1" customWidth="1"/>
    <col min="3" max="3" width="13.75390625" style="1" customWidth="1"/>
    <col min="4" max="4" width="14.00390625" style="1" customWidth="1"/>
    <col min="5" max="5" width="9.50390625" style="1" customWidth="1"/>
    <col min="6" max="6" width="7.625" style="1" customWidth="1"/>
    <col min="7" max="7" width="11.00390625" style="1" bestFit="1" customWidth="1"/>
    <col min="8" max="9" width="8.75390625" style="1" customWidth="1"/>
    <col min="10" max="10" width="9.50390625" style="1" customWidth="1"/>
    <col min="11" max="16384" width="9.00390625" style="1" customWidth="1"/>
  </cols>
  <sheetData>
    <row r="1" spans="1:3" ht="14.25">
      <c r="A1" s="1" t="s">
        <v>20</v>
      </c>
      <c r="C1" s="1" t="s">
        <v>46</v>
      </c>
    </row>
    <row r="2" ht="14.25">
      <c r="C2" s="1" t="s">
        <v>82</v>
      </c>
    </row>
    <row r="3" ht="14.25">
      <c r="C3" s="1" t="s">
        <v>91</v>
      </c>
    </row>
    <row r="4" ht="14.25">
      <c r="C4" s="1" t="s">
        <v>59</v>
      </c>
    </row>
    <row r="5" ht="14.25">
      <c r="C5" s="1" t="s">
        <v>89</v>
      </c>
    </row>
    <row r="6" spans="1:2" ht="15">
      <c r="A6" s="2"/>
      <c r="B6" s="3" t="s">
        <v>90</v>
      </c>
    </row>
    <row r="7" spans="1:2" ht="15">
      <c r="A7" s="2"/>
      <c r="B7" s="3" t="s">
        <v>44</v>
      </c>
    </row>
    <row r="8" spans="1:4" ht="15">
      <c r="A8" s="2"/>
      <c r="D8" s="1" t="s">
        <v>52</v>
      </c>
    </row>
    <row r="9" spans="1:5" ht="62.25" customHeight="1">
      <c r="A9" s="23" t="s">
        <v>16</v>
      </c>
      <c r="B9" s="4" t="s">
        <v>22</v>
      </c>
      <c r="C9" s="5" t="s">
        <v>48</v>
      </c>
      <c r="D9" s="6" t="s">
        <v>83</v>
      </c>
      <c r="E9" s="5" t="s">
        <v>42</v>
      </c>
    </row>
    <row r="10" spans="1:5" ht="13.5" customHeight="1">
      <c r="A10" s="7"/>
      <c r="B10" s="41" t="s">
        <v>21</v>
      </c>
      <c r="C10" s="7"/>
      <c r="D10" s="9"/>
      <c r="E10" s="10"/>
    </row>
    <row r="11" spans="1:5" ht="14.25">
      <c r="A11" s="11">
        <v>11010000</v>
      </c>
      <c r="B11" s="12" t="s">
        <v>71</v>
      </c>
      <c r="C11" s="43">
        <f>33412900</f>
        <v>33412900</v>
      </c>
      <c r="D11" s="43">
        <v>32060533.84</v>
      </c>
      <c r="E11" s="13">
        <f aca="true" t="shared" si="0" ref="E11:E22">D11/C11*100</f>
        <v>95.95256275270928</v>
      </c>
    </row>
    <row r="12" spans="1:5" ht="14.25">
      <c r="A12" s="16">
        <v>22010300</v>
      </c>
      <c r="B12" s="15" t="s">
        <v>70</v>
      </c>
      <c r="C12" s="59">
        <f>15000</f>
        <v>15000</v>
      </c>
      <c r="D12" s="59">
        <v>13257.4</v>
      </c>
      <c r="E12" s="58">
        <f t="shared" si="0"/>
        <v>88.38266666666667</v>
      </c>
    </row>
    <row r="13" spans="1:5" ht="14.25">
      <c r="A13" s="16">
        <v>22090000</v>
      </c>
      <c r="B13" s="17" t="s">
        <v>28</v>
      </c>
      <c r="C13" s="44">
        <f>200000</f>
        <v>200000</v>
      </c>
      <c r="D13" s="44">
        <v>98626.36</v>
      </c>
      <c r="E13" s="14">
        <f t="shared" si="0"/>
        <v>49.31318</v>
      </c>
    </row>
    <row r="14" spans="1:5" ht="15">
      <c r="A14" s="19"/>
      <c r="B14" s="20" t="s">
        <v>74</v>
      </c>
      <c r="C14" s="45">
        <f>SUM(C11:C13)</f>
        <v>33627900</v>
      </c>
      <c r="D14" s="45">
        <f>SUM(D11:D13)</f>
        <v>32172417.599999998</v>
      </c>
      <c r="E14" s="21">
        <f t="shared" si="0"/>
        <v>95.67180109373467</v>
      </c>
    </row>
    <row r="15" spans="1:5" ht="14.25">
      <c r="A15" s="7">
        <v>41020100</v>
      </c>
      <c r="B15" s="17" t="s">
        <v>23</v>
      </c>
      <c r="C15" s="44">
        <f>36508100</f>
        <v>36508100</v>
      </c>
      <c r="D15" s="44">
        <v>36508100</v>
      </c>
      <c r="E15" s="14">
        <f t="shared" si="0"/>
        <v>100</v>
      </c>
    </row>
    <row r="16" spans="1:5" ht="28.5" customHeight="1">
      <c r="A16" s="54">
        <v>41020600</v>
      </c>
      <c r="B16" s="53" t="s">
        <v>55</v>
      </c>
      <c r="C16" s="59">
        <v>2817800</v>
      </c>
      <c r="D16" s="59">
        <v>2817800</v>
      </c>
      <c r="E16" s="55">
        <f t="shared" si="0"/>
        <v>100</v>
      </c>
    </row>
    <row r="17" spans="1:5" ht="42.75" customHeight="1">
      <c r="A17" s="54">
        <v>41021200</v>
      </c>
      <c r="B17" s="53" t="s">
        <v>76</v>
      </c>
      <c r="C17" s="59">
        <v>285400</v>
      </c>
      <c r="D17" s="59">
        <v>285400</v>
      </c>
      <c r="E17" s="55">
        <f t="shared" si="0"/>
        <v>100</v>
      </c>
    </row>
    <row r="18" spans="1:5" ht="42.75" customHeight="1">
      <c r="A18" s="54">
        <v>41021300</v>
      </c>
      <c r="B18" s="53" t="s">
        <v>77</v>
      </c>
      <c r="C18" s="59">
        <v>452633</v>
      </c>
      <c r="D18" s="59">
        <v>452633</v>
      </c>
      <c r="E18" s="55">
        <f t="shared" si="0"/>
        <v>100</v>
      </c>
    </row>
    <row r="19" spans="1:5" ht="28.5">
      <c r="A19" s="54">
        <v>41021800</v>
      </c>
      <c r="B19" s="53" t="s">
        <v>79</v>
      </c>
      <c r="C19" s="59">
        <v>1714500</v>
      </c>
      <c r="D19" s="59">
        <v>1714500</v>
      </c>
      <c r="E19" s="55">
        <f t="shared" si="0"/>
        <v>100</v>
      </c>
    </row>
    <row r="20" spans="1:5" ht="15">
      <c r="A20" s="7"/>
      <c r="B20" s="8" t="s">
        <v>24</v>
      </c>
      <c r="C20" s="45">
        <f>SUM(C15:C19)</f>
        <v>41778433</v>
      </c>
      <c r="D20" s="45">
        <f>SUM(D15:D19)</f>
        <v>41778433</v>
      </c>
      <c r="E20" s="21">
        <f t="shared" si="0"/>
        <v>100</v>
      </c>
    </row>
    <row r="21" spans="1:5" ht="15">
      <c r="A21" s="7"/>
      <c r="B21" s="8" t="s">
        <v>25</v>
      </c>
      <c r="C21" s="45">
        <f>C20+C14</f>
        <v>75406333</v>
      </c>
      <c r="D21" s="45">
        <f>D20+D14</f>
        <v>73950850.6</v>
      </c>
      <c r="E21" s="21">
        <f t="shared" si="0"/>
        <v>98.06981410964514</v>
      </c>
    </row>
    <row r="22" spans="1:5" ht="14.25">
      <c r="A22" s="7">
        <v>13050000</v>
      </c>
      <c r="B22" s="17" t="s">
        <v>34</v>
      </c>
      <c r="C22" s="44">
        <v>4813400</v>
      </c>
      <c r="D22" s="44">
        <v>3851588.23</v>
      </c>
      <c r="E22" s="14">
        <f t="shared" si="0"/>
        <v>80.01803776955998</v>
      </c>
    </row>
    <row r="23" spans="1:5" ht="14.25">
      <c r="A23" s="7">
        <v>13020000</v>
      </c>
      <c r="B23" s="17" t="s">
        <v>80</v>
      </c>
      <c r="C23" s="44">
        <v>0</v>
      </c>
      <c r="D23" s="44">
        <v>0</v>
      </c>
      <c r="E23" s="14"/>
    </row>
    <row r="24" spans="1:5" ht="14.25">
      <c r="A24" s="7">
        <v>11020000</v>
      </c>
      <c r="B24" s="15" t="s">
        <v>47</v>
      </c>
      <c r="C24" s="44">
        <v>54890</v>
      </c>
      <c r="D24" s="44">
        <v>54891.83</v>
      </c>
      <c r="E24" s="14">
        <f aca="true" t="shared" si="1" ref="E24:E33">D24/C24*100</f>
        <v>100.0033339406085</v>
      </c>
    </row>
    <row r="25" spans="1:5" ht="28.5">
      <c r="A25" s="62" t="s">
        <v>72</v>
      </c>
      <c r="B25" s="65" t="s">
        <v>73</v>
      </c>
      <c r="C25" s="44">
        <v>0</v>
      </c>
      <c r="D25" s="44">
        <v>-1373.3</v>
      </c>
      <c r="E25" s="14" t="e">
        <f t="shared" si="1"/>
        <v>#DIV/0!</v>
      </c>
    </row>
    <row r="26" spans="1:5" ht="14.25">
      <c r="A26" s="7">
        <v>18000000</v>
      </c>
      <c r="B26" s="17" t="s">
        <v>35</v>
      </c>
      <c r="C26" s="44">
        <v>345010</v>
      </c>
      <c r="D26" s="44">
        <v>347908.16</v>
      </c>
      <c r="E26" s="14">
        <f t="shared" si="1"/>
        <v>100.840022028347</v>
      </c>
    </row>
    <row r="27" spans="1:5" ht="15" customHeight="1">
      <c r="A27" s="7">
        <v>19040100</v>
      </c>
      <c r="B27" s="17" t="s">
        <v>29</v>
      </c>
      <c r="C27" s="44">
        <v>4970</v>
      </c>
      <c r="D27" s="44">
        <v>4973.13</v>
      </c>
      <c r="E27" s="14">
        <f t="shared" si="1"/>
        <v>100.06297786720322</v>
      </c>
    </row>
    <row r="28" spans="1:5" ht="15" customHeight="1">
      <c r="A28" s="7">
        <v>22080400</v>
      </c>
      <c r="B28" s="17" t="s">
        <v>50</v>
      </c>
      <c r="C28" s="43">
        <v>86298</v>
      </c>
      <c r="D28" s="43">
        <v>86331.05</v>
      </c>
      <c r="E28" s="14">
        <f t="shared" si="1"/>
        <v>100.03829752717328</v>
      </c>
    </row>
    <row r="29" spans="1:5" ht="28.5">
      <c r="A29" s="7">
        <v>21010300</v>
      </c>
      <c r="B29" s="53" t="s">
        <v>60</v>
      </c>
      <c r="C29" s="60">
        <v>22940</v>
      </c>
      <c r="D29" s="60">
        <v>22941</v>
      </c>
      <c r="E29" s="58">
        <f t="shared" si="1"/>
        <v>100.00435919790758</v>
      </c>
    </row>
    <row r="30" spans="1:5" ht="14.25">
      <c r="A30" s="16">
        <v>21080900</v>
      </c>
      <c r="B30" s="18" t="s">
        <v>66</v>
      </c>
      <c r="C30" s="60">
        <v>40</v>
      </c>
      <c r="D30" s="60">
        <v>39.57</v>
      </c>
      <c r="E30" s="58">
        <f t="shared" si="1"/>
        <v>98.925</v>
      </c>
    </row>
    <row r="31" spans="1:5" ht="14.25">
      <c r="A31" s="16">
        <v>21081100</v>
      </c>
      <c r="B31" s="18" t="s">
        <v>65</v>
      </c>
      <c r="C31" s="60">
        <v>8500</v>
      </c>
      <c r="D31" s="60">
        <v>8615.58</v>
      </c>
      <c r="E31" s="58">
        <f t="shared" si="1"/>
        <v>101.35976470588236</v>
      </c>
    </row>
    <row r="32" spans="1:5" ht="14.25">
      <c r="A32" s="7">
        <v>24060300</v>
      </c>
      <c r="B32" s="18" t="s">
        <v>62</v>
      </c>
      <c r="C32" s="43">
        <v>108500</v>
      </c>
      <c r="D32" s="43">
        <v>109021.79</v>
      </c>
      <c r="E32" s="58">
        <f t="shared" si="1"/>
        <v>100.4809124423963</v>
      </c>
    </row>
    <row r="33" spans="1:5" ht="14.25">
      <c r="A33" s="7">
        <v>16010100</v>
      </c>
      <c r="B33" s="18" t="s">
        <v>78</v>
      </c>
      <c r="C33" s="43">
        <v>0</v>
      </c>
      <c r="D33" s="43">
        <v>-67.08</v>
      </c>
      <c r="E33" s="58" t="e">
        <f t="shared" si="1"/>
        <v>#DIV/0!</v>
      </c>
    </row>
    <row r="34" spans="1:5" ht="14.25">
      <c r="A34" s="7">
        <v>16010200</v>
      </c>
      <c r="B34" s="63" t="s">
        <v>75</v>
      </c>
      <c r="C34" s="43">
        <v>0</v>
      </c>
      <c r="D34" s="43">
        <v>669.2</v>
      </c>
      <c r="E34" s="58" t="e">
        <f aca="true" t="shared" si="2" ref="E34:E48">D34/C34*100</f>
        <v>#DIV/0!</v>
      </c>
    </row>
    <row r="35" spans="1:5" ht="28.5">
      <c r="A35" s="7">
        <v>13020200</v>
      </c>
      <c r="B35" s="63" t="s">
        <v>86</v>
      </c>
      <c r="C35" s="43">
        <v>0</v>
      </c>
      <c r="D35" s="43">
        <v>22</v>
      </c>
      <c r="E35" s="58" t="e">
        <f t="shared" si="2"/>
        <v>#DIV/0!</v>
      </c>
    </row>
    <row r="36" spans="1:5" ht="28.5">
      <c r="A36" s="7">
        <v>13020400</v>
      </c>
      <c r="B36" s="63" t="s">
        <v>87</v>
      </c>
      <c r="C36" s="43">
        <v>0</v>
      </c>
      <c r="D36" s="43">
        <v>984.45</v>
      </c>
      <c r="E36" s="58" t="e">
        <f t="shared" si="2"/>
        <v>#DIV/0!</v>
      </c>
    </row>
    <row r="37" spans="1:5" ht="14.25">
      <c r="A37" s="7">
        <v>31010200</v>
      </c>
      <c r="B37" s="18" t="s">
        <v>67</v>
      </c>
      <c r="C37" s="43">
        <v>2800</v>
      </c>
      <c r="D37" s="43">
        <v>2792</v>
      </c>
      <c r="E37" s="58">
        <f t="shared" si="2"/>
        <v>99.71428571428571</v>
      </c>
    </row>
    <row r="38" spans="1:5" ht="15">
      <c r="A38" s="7"/>
      <c r="B38" s="8" t="s">
        <v>26</v>
      </c>
      <c r="C38" s="45">
        <f>SUM(C22:C37)</f>
        <v>5447348</v>
      </c>
      <c r="D38" s="45">
        <f>SUM(D22:D37)</f>
        <v>4489337.61</v>
      </c>
      <c r="E38" s="21">
        <f t="shared" si="2"/>
        <v>82.41326990675097</v>
      </c>
    </row>
    <row r="39" spans="1:7" ht="15">
      <c r="A39" s="7"/>
      <c r="B39" s="8" t="s">
        <v>27</v>
      </c>
      <c r="C39" s="45">
        <f>+C38+C14</f>
        <v>39075248</v>
      </c>
      <c r="D39" s="45">
        <f>+D38+D14</f>
        <v>36661755.21</v>
      </c>
      <c r="E39" s="21">
        <f t="shared" si="2"/>
        <v>93.82347415939624</v>
      </c>
      <c r="G39" s="61"/>
    </row>
    <row r="40" spans="1:7" ht="15">
      <c r="A40" s="17"/>
      <c r="B40" s="8" t="s">
        <v>30</v>
      </c>
      <c r="C40" s="45">
        <f>SUM(C41:C47)</f>
        <v>61920041.78</v>
      </c>
      <c r="D40" s="45">
        <f>SUM(D41:D47)</f>
        <v>60867278.43000001</v>
      </c>
      <c r="E40" s="21">
        <f t="shared" si="2"/>
        <v>98.29980193853804</v>
      </c>
      <c r="G40" s="61"/>
    </row>
    <row r="41" spans="1:5" ht="28.5">
      <c r="A41" s="22">
        <v>41030600</v>
      </c>
      <c r="B41" s="15" t="s">
        <v>58</v>
      </c>
      <c r="C41" s="57">
        <v>27763909.21</v>
      </c>
      <c r="D41" s="57">
        <v>27754596.73</v>
      </c>
      <c r="E41" s="55">
        <f t="shared" si="2"/>
        <v>99.96645832570059</v>
      </c>
    </row>
    <row r="42" spans="1:5" ht="114">
      <c r="A42" s="22">
        <v>41030800</v>
      </c>
      <c r="B42" s="15" t="s">
        <v>31</v>
      </c>
      <c r="C42" s="57">
        <v>13775700</v>
      </c>
      <c r="D42" s="57">
        <v>13270800.19</v>
      </c>
      <c r="E42" s="55">
        <f t="shared" si="2"/>
        <v>96.33485187685562</v>
      </c>
    </row>
    <row r="43" spans="1:5" ht="103.5" customHeight="1">
      <c r="A43" s="22">
        <v>41030900</v>
      </c>
      <c r="B43" s="15" t="s">
        <v>32</v>
      </c>
      <c r="C43" s="57">
        <v>2144800</v>
      </c>
      <c r="D43" s="57">
        <v>1627469.77</v>
      </c>
      <c r="E43" s="55">
        <f t="shared" si="2"/>
        <v>75.87979158895935</v>
      </c>
    </row>
    <row r="44" spans="1:5" ht="99.75">
      <c r="A44" s="22">
        <v>41031000</v>
      </c>
      <c r="B44" s="15" t="s">
        <v>33</v>
      </c>
      <c r="C44" s="57">
        <v>13654.57</v>
      </c>
      <c r="D44" s="57">
        <v>13654.57</v>
      </c>
      <c r="E44" s="55">
        <f t="shared" si="2"/>
        <v>100</v>
      </c>
    </row>
    <row r="45" spans="1:5" ht="57.75" customHeight="1">
      <c r="A45" s="22">
        <v>41035800</v>
      </c>
      <c r="B45" s="15" t="s">
        <v>63</v>
      </c>
      <c r="C45" s="46">
        <v>240483</v>
      </c>
      <c r="D45" s="46">
        <v>227581.43</v>
      </c>
      <c r="E45" s="38">
        <f t="shared" si="2"/>
        <v>94.63514260883305</v>
      </c>
    </row>
    <row r="46" spans="1:5" ht="21" customHeight="1">
      <c r="A46" s="22">
        <v>41036600</v>
      </c>
      <c r="B46" s="15" t="s">
        <v>88</v>
      </c>
      <c r="C46" s="46">
        <v>17874700</v>
      </c>
      <c r="D46" s="46">
        <v>17874700</v>
      </c>
      <c r="E46" s="38">
        <f t="shared" si="2"/>
        <v>100</v>
      </c>
    </row>
    <row r="47" spans="1:5" ht="16.5" customHeight="1">
      <c r="A47" s="22">
        <v>41035000</v>
      </c>
      <c r="B47" s="15" t="s">
        <v>61</v>
      </c>
      <c r="C47" s="46">
        <f>106795</f>
        <v>106795</v>
      </c>
      <c r="D47" s="46">
        <v>98475.74</v>
      </c>
      <c r="E47" s="38">
        <f t="shared" si="2"/>
        <v>92.21006601432651</v>
      </c>
    </row>
    <row r="48" spans="1:5" ht="16.5" customHeight="1">
      <c r="A48" s="8" t="s">
        <v>43</v>
      </c>
      <c r="B48" s="17"/>
      <c r="C48" s="45">
        <f>+C38+C21+C40</f>
        <v>142773722.78</v>
      </c>
      <c r="D48" s="45">
        <f>D38+D21+D40</f>
        <v>139307466.64</v>
      </c>
      <c r="E48" s="21">
        <f t="shared" si="2"/>
        <v>97.57220301291633</v>
      </c>
    </row>
    <row r="49" spans="1:5" ht="15">
      <c r="A49" s="25"/>
      <c r="B49" s="42" t="s">
        <v>51</v>
      </c>
      <c r="C49" s="48"/>
      <c r="D49" s="47"/>
      <c r="E49" s="24"/>
    </row>
    <row r="50" spans="1:5" ht="15">
      <c r="A50" s="39" t="s">
        <v>18</v>
      </c>
      <c r="B50" s="28" t="s">
        <v>19</v>
      </c>
      <c r="C50" s="49">
        <v>5728534.57</v>
      </c>
      <c r="D50" s="49">
        <v>5636334.58</v>
      </c>
      <c r="E50" s="29">
        <f aca="true" t="shared" si="3" ref="E50:E63">D50/C50*100</f>
        <v>98.39051350963567</v>
      </c>
    </row>
    <row r="51" spans="1:5" ht="15">
      <c r="A51" s="39" t="s">
        <v>4</v>
      </c>
      <c r="B51" s="28" t="s">
        <v>0</v>
      </c>
      <c r="C51" s="49">
        <v>43196842.1</v>
      </c>
      <c r="D51" s="49">
        <v>41254226.65</v>
      </c>
      <c r="E51" s="29">
        <f t="shared" si="3"/>
        <v>95.50287623918693</v>
      </c>
    </row>
    <row r="52" spans="1:5" ht="18.75" customHeight="1">
      <c r="A52" s="39" t="s">
        <v>5</v>
      </c>
      <c r="B52" s="28" t="s">
        <v>81</v>
      </c>
      <c r="C52" s="49">
        <v>45810263.25</v>
      </c>
      <c r="D52" s="49">
        <v>45121571.17</v>
      </c>
      <c r="E52" s="29">
        <f t="shared" si="3"/>
        <v>98.4966423872275</v>
      </c>
    </row>
    <row r="53" spans="1:5" ht="18" customHeight="1">
      <c r="A53" s="39" t="s">
        <v>6</v>
      </c>
      <c r="B53" s="40" t="s">
        <v>36</v>
      </c>
      <c r="C53" s="64">
        <f>C54+C55</f>
        <v>21802200</v>
      </c>
      <c r="D53" s="64">
        <f>D54+D55</f>
        <v>21772200</v>
      </c>
      <c r="E53" s="29">
        <f t="shared" si="3"/>
        <v>99.86239920741944</v>
      </c>
    </row>
    <row r="54" spans="1:5" ht="14.25">
      <c r="A54" s="25">
        <v>100203</v>
      </c>
      <c r="B54" s="15" t="s">
        <v>11</v>
      </c>
      <c r="C54" s="47">
        <v>3927500</v>
      </c>
      <c r="D54" s="47">
        <v>3897500</v>
      </c>
      <c r="E54" s="27">
        <f t="shared" si="3"/>
        <v>99.23615531508592</v>
      </c>
    </row>
    <row r="55" spans="1:5" ht="71.25">
      <c r="A55" s="25" t="s">
        <v>84</v>
      </c>
      <c r="B55" s="15" t="s">
        <v>85</v>
      </c>
      <c r="C55" s="47">
        <v>17874700</v>
      </c>
      <c r="D55" s="47">
        <v>17874700</v>
      </c>
      <c r="E55" s="27">
        <f t="shared" si="3"/>
        <v>100</v>
      </c>
    </row>
    <row r="56" spans="1:5" ht="15">
      <c r="A56" s="39" t="s">
        <v>7</v>
      </c>
      <c r="B56" s="28" t="s">
        <v>13</v>
      </c>
      <c r="C56" s="49">
        <v>3911942</v>
      </c>
      <c r="D56" s="49">
        <v>3855606.13</v>
      </c>
      <c r="E56" s="29">
        <f t="shared" si="3"/>
        <v>98.55990017234406</v>
      </c>
    </row>
    <row r="57" spans="1:5" ht="15">
      <c r="A57" s="39" t="s">
        <v>8</v>
      </c>
      <c r="B57" s="28" t="s">
        <v>37</v>
      </c>
      <c r="C57" s="49">
        <f>200000</f>
        <v>200000</v>
      </c>
      <c r="D57" s="49">
        <v>200000</v>
      </c>
      <c r="E57" s="29">
        <f t="shared" si="3"/>
        <v>100</v>
      </c>
    </row>
    <row r="58" spans="1:5" ht="15">
      <c r="A58" s="39" t="s">
        <v>9</v>
      </c>
      <c r="B58" s="28" t="s">
        <v>2</v>
      </c>
      <c r="C58" s="49">
        <v>1101224.93</v>
      </c>
      <c r="D58" s="49">
        <v>1029706.11</v>
      </c>
      <c r="E58" s="29">
        <f t="shared" si="3"/>
        <v>93.50552116541714</v>
      </c>
    </row>
    <row r="59" spans="1:5" ht="30">
      <c r="A59" s="39" t="s">
        <v>15</v>
      </c>
      <c r="B59" s="28" t="s">
        <v>38</v>
      </c>
      <c r="C59" s="49">
        <f>SUM(C60:C61)</f>
        <v>1636478</v>
      </c>
      <c r="D59" s="49">
        <f>SUM(D60:D61)</f>
        <v>1181956.6199999999</v>
      </c>
      <c r="E59" s="29">
        <f t="shared" si="3"/>
        <v>72.22563456398436</v>
      </c>
    </row>
    <row r="60" spans="1:5" ht="31.5" customHeight="1">
      <c r="A60" s="25" t="s">
        <v>17</v>
      </c>
      <c r="B60" s="15" t="s">
        <v>53</v>
      </c>
      <c r="C60" s="47">
        <v>1586478</v>
      </c>
      <c r="D60" s="47">
        <v>1136169.7</v>
      </c>
      <c r="E60" s="27">
        <f t="shared" si="3"/>
        <v>71.61584969977523</v>
      </c>
    </row>
    <row r="61" spans="1:5" ht="30" customHeight="1">
      <c r="A61" s="25" t="s">
        <v>40</v>
      </c>
      <c r="B61" s="15" t="s">
        <v>54</v>
      </c>
      <c r="C61" s="47">
        <f>50000</f>
        <v>50000</v>
      </c>
      <c r="D61" s="47">
        <v>45786.92</v>
      </c>
      <c r="E61" s="27">
        <f t="shared" si="3"/>
        <v>91.57383999999999</v>
      </c>
    </row>
    <row r="62" spans="1:5" ht="30">
      <c r="A62" s="39" t="s">
        <v>57</v>
      </c>
      <c r="B62" s="28" t="s">
        <v>64</v>
      </c>
      <c r="C62" s="49">
        <v>256323.54</v>
      </c>
      <c r="D62" s="50">
        <v>252877.1</v>
      </c>
      <c r="E62" s="29">
        <f t="shared" si="3"/>
        <v>98.65543367573653</v>
      </c>
    </row>
    <row r="63" spans="1:5" ht="16.5" customHeight="1">
      <c r="A63" s="39" t="s">
        <v>10</v>
      </c>
      <c r="B63" s="28" t="s">
        <v>14</v>
      </c>
      <c r="C63" s="49">
        <f>SUM(C64:C65)</f>
        <v>391067.71</v>
      </c>
      <c r="D63" s="49">
        <f>SUM(D64:D65)</f>
        <v>253759.5</v>
      </c>
      <c r="E63" s="29">
        <f t="shared" si="3"/>
        <v>64.88889098003003</v>
      </c>
    </row>
    <row r="64" spans="1:5" ht="14.25">
      <c r="A64" s="25">
        <v>250102</v>
      </c>
      <c r="B64" s="15" t="s">
        <v>3</v>
      </c>
      <c r="C64" s="47">
        <f>102.46</f>
        <v>102.46</v>
      </c>
      <c r="D64" s="47">
        <v>0</v>
      </c>
      <c r="E64" s="27">
        <v>0</v>
      </c>
    </row>
    <row r="65" spans="1:5" ht="14.25">
      <c r="A65" s="25" t="s">
        <v>12</v>
      </c>
      <c r="B65" s="15" t="s">
        <v>1</v>
      </c>
      <c r="C65" s="47">
        <f>390965.25</f>
        <v>390965.25</v>
      </c>
      <c r="D65" s="47">
        <v>253759.5</v>
      </c>
      <c r="E65" s="27">
        <f>D65/C65*100</f>
        <v>64.9058963680276</v>
      </c>
    </row>
    <row r="66" spans="1:7" ht="15">
      <c r="A66" s="25"/>
      <c r="B66" s="28" t="s">
        <v>41</v>
      </c>
      <c r="C66" s="49">
        <f>C63+C62+C59+C58+C57+C56+C53+C52+C51+C50</f>
        <v>124034876.1</v>
      </c>
      <c r="D66" s="49">
        <f>D63++D62+D59+D58+D57+D56+D53+D52+D51+D50</f>
        <v>120558237.86</v>
      </c>
      <c r="E66" s="29">
        <f>D66/C66*100</f>
        <v>97.19704783903114</v>
      </c>
      <c r="G66" s="61"/>
    </row>
    <row r="67" spans="1:5" ht="42.75">
      <c r="A67" s="25" t="s">
        <v>69</v>
      </c>
      <c r="B67" s="15" t="s">
        <v>68</v>
      </c>
      <c r="C67" s="47">
        <f>19176200</f>
        <v>19176200</v>
      </c>
      <c r="D67" s="47">
        <f>19176200</f>
        <v>19176200</v>
      </c>
      <c r="E67" s="27">
        <f>D67/C67*100</f>
        <v>100</v>
      </c>
    </row>
    <row r="68" spans="1:5" ht="15">
      <c r="A68" s="23"/>
      <c r="B68" s="28" t="s">
        <v>49</v>
      </c>
      <c r="C68" s="49">
        <f>C67+C66</f>
        <v>143211076.1</v>
      </c>
      <c r="D68" s="49">
        <f>D67+D66</f>
        <v>139734437.86</v>
      </c>
      <c r="E68" s="29">
        <f>D68/C68*100</f>
        <v>97.57236777023283</v>
      </c>
    </row>
    <row r="69" spans="1:5" ht="15">
      <c r="A69" s="30"/>
      <c r="B69" s="28" t="s">
        <v>39</v>
      </c>
      <c r="C69" s="56">
        <f>50000</f>
        <v>50000</v>
      </c>
      <c r="D69" s="51"/>
      <c r="E69" s="29"/>
    </row>
    <row r="70" spans="1:5" ht="15">
      <c r="A70" s="17"/>
      <c r="B70" s="8" t="s">
        <v>45</v>
      </c>
      <c r="C70" s="49"/>
      <c r="D70" s="49">
        <f>D48-D68</f>
        <v>-426971.2200000286</v>
      </c>
      <c r="E70" s="27"/>
    </row>
    <row r="71" spans="1:5" ht="14.25">
      <c r="A71" s="31"/>
      <c r="B71" s="26"/>
      <c r="C71" s="32"/>
      <c r="D71" s="32"/>
      <c r="E71" s="33"/>
    </row>
    <row r="72" spans="1:5" ht="14.25">
      <c r="A72" s="34"/>
      <c r="C72" s="32"/>
      <c r="D72" s="32"/>
      <c r="E72" s="33"/>
    </row>
    <row r="73" spans="1:5" ht="14.25">
      <c r="A73" s="35"/>
      <c r="C73" s="35"/>
      <c r="D73" s="36"/>
      <c r="E73" s="37"/>
    </row>
    <row r="74" spans="1:5" ht="14.25">
      <c r="A74" s="35"/>
      <c r="B74" s="26" t="s">
        <v>56</v>
      </c>
      <c r="C74" s="52"/>
      <c r="D74" s="36"/>
      <c r="E74" s="37"/>
    </row>
    <row r="75" spans="1:5" ht="14.25">
      <c r="A75" s="35"/>
      <c r="C75" s="35"/>
      <c r="D75" s="36"/>
      <c r="E75" s="37"/>
    </row>
    <row r="76" spans="1:5" ht="14.25">
      <c r="A76" s="35"/>
      <c r="C76" s="35"/>
      <c r="D76" s="36"/>
      <c r="E76" s="37"/>
    </row>
    <row r="77" spans="1:5" ht="14.25">
      <c r="A77" s="35"/>
      <c r="C77" s="35"/>
      <c r="D77" s="36"/>
      <c r="E77" s="37"/>
    </row>
    <row r="78" spans="1:5" ht="14.25">
      <c r="A78" s="35"/>
      <c r="C78" s="35"/>
      <c r="D78" s="36"/>
      <c r="E78" s="37"/>
    </row>
    <row r="79" spans="1:5" ht="14.25">
      <c r="A79" s="35"/>
      <c r="C79" s="35"/>
      <c r="D79" s="36"/>
      <c r="E79" s="37"/>
    </row>
    <row r="80" spans="1:5" ht="14.25">
      <c r="A80" s="35"/>
      <c r="C80" s="35"/>
      <c r="D80" s="36"/>
      <c r="E80" s="37"/>
    </row>
    <row r="81" spans="1:5" ht="14.25">
      <c r="A81" s="35"/>
      <c r="C81" s="35"/>
      <c r="D81" s="36"/>
      <c r="E81" s="37"/>
    </row>
    <row r="82" spans="1:5" ht="14.25">
      <c r="A82" s="35"/>
      <c r="C82" s="35"/>
      <c r="D82" s="36"/>
      <c r="E82" s="37"/>
    </row>
    <row r="83" spans="1:5" ht="14.25">
      <c r="A83" s="35"/>
      <c r="C83" s="35"/>
      <c r="D83" s="36"/>
      <c r="E83" s="37"/>
    </row>
    <row r="84" spans="1:5" ht="14.25">
      <c r="A84" s="35"/>
      <c r="C84" s="35"/>
      <c r="D84" s="36"/>
      <c r="E84" s="37"/>
    </row>
    <row r="85" spans="1:5" ht="14.25">
      <c r="A85" s="35"/>
      <c r="C85" s="35"/>
      <c r="D85" s="36"/>
      <c r="E85" s="37"/>
    </row>
    <row r="86" spans="1:5" ht="14.25">
      <c r="A86" s="35"/>
      <c r="C86" s="35"/>
      <c r="D86" s="36"/>
      <c r="E86" s="37"/>
    </row>
    <row r="87" spans="1:5" ht="14.25">
      <c r="A87" s="35"/>
      <c r="C87" s="35"/>
      <c r="D87" s="36"/>
      <c r="E87" s="37"/>
    </row>
    <row r="88" spans="1:5" ht="14.25">
      <c r="A88" s="35"/>
      <c r="C88" s="35"/>
      <c r="D88" s="36"/>
      <c r="E88" s="37"/>
    </row>
    <row r="89" spans="1:5" ht="14.25">
      <c r="A89" s="35"/>
      <c r="C89" s="35"/>
      <c r="D89" s="36"/>
      <c r="E89" s="37"/>
    </row>
    <row r="90" spans="1:5" ht="14.25">
      <c r="A90" s="35"/>
      <c r="C90" s="35"/>
      <c r="D90" s="36"/>
      <c r="E90" s="37"/>
    </row>
    <row r="91" spans="1:5" ht="14.25">
      <c r="A91" s="35"/>
      <c r="C91" s="35"/>
      <c r="D91" s="36"/>
      <c r="E91" s="37"/>
    </row>
    <row r="92" spans="1:5" ht="14.25">
      <c r="A92" s="35"/>
      <c r="C92" s="35"/>
      <c r="D92" s="36"/>
      <c r="E92" s="37"/>
    </row>
    <row r="93" spans="1:5" ht="14.25">
      <c r="A93" s="35"/>
      <c r="C93" s="35"/>
      <c r="D93" s="36"/>
      <c r="E93" s="37"/>
    </row>
    <row r="94" spans="1:5" ht="14.25">
      <c r="A94" s="35"/>
      <c r="C94" s="35"/>
      <c r="D94" s="36"/>
      <c r="E94" s="37"/>
    </row>
    <row r="95" spans="1:5" ht="14.25">
      <c r="A95" s="35"/>
      <c r="C95" s="35"/>
      <c r="D95" s="36"/>
      <c r="E95" s="37"/>
    </row>
    <row r="96" spans="1:5" ht="14.25">
      <c r="A96" s="35"/>
      <c r="C96" s="35"/>
      <c r="D96" s="36"/>
      <c r="E96" s="37"/>
    </row>
    <row r="97" spans="1:5" ht="14.25">
      <c r="A97" s="35"/>
      <c r="C97" s="35"/>
      <c r="D97" s="36"/>
      <c r="E97" s="37"/>
    </row>
    <row r="98" spans="1:5" ht="14.25">
      <c r="A98" s="35"/>
      <c r="C98" s="35"/>
      <c r="D98" s="36"/>
      <c r="E98" s="37"/>
    </row>
    <row r="99" spans="1:5" ht="14.25">
      <c r="A99" s="35"/>
      <c r="C99" s="35"/>
      <c r="D99" s="36"/>
      <c r="E99" s="37"/>
    </row>
    <row r="100" spans="1:5" ht="14.25">
      <c r="A100" s="35"/>
      <c r="C100" s="35"/>
      <c r="D100" s="36"/>
      <c r="E100" s="37"/>
    </row>
    <row r="101" spans="1:5" ht="14.25">
      <c r="A101" s="35"/>
      <c r="C101" s="35"/>
      <c r="D101" s="36"/>
      <c r="E101" s="37"/>
    </row>
    <row r="102" spans="1:5" ht="14.25">
      <c r="A102" s="35"/>
      <c r="C102" s="35"/>
      <c r="D102" s="36"/>
      <c r="E102" s="37"/>
    </row>
    <row r="103" spans="1:5" ht="14.25">
      <c r="A103" s="35"/>
      <c r="C103" s="35"/>
      <c r="D103" s="36"/>
      <c r="E103" s="37"/>
    </row>
    <row r="104" spans="1:5" ht="14.25">
      <c r="A104" s="35"/>
      <c r="C104" s="35"/>
      <c r="D104" s="36"/>
      <c r="E104" s="37"/>
    </row>
    <row r="105" spans="1:5" ht="14.25">
      <c r="A105" s="35"/>
      <c r="C105" s="35"/>
      <c r="D105" s="36"/>
      <c r="E105" s="37"/>
    </row>
    <row r="106" spans="1:5" ht="14.25">
      <c r="A106" s="35"/>
      <c r="C106" s="35"/>
      <c r="D106" s="36"/>
      <c r="E106" s="37"/>
    </row>
    <row r="107" spans="1:5" ht="14.25">
      <c r="A107" s="35"/>
      <c r="C107" s="35"/>
      <c r="D107" s="36"/>
      <c r="E107" s="37"/>
    </row>
    <row r="108" spans="1:5" ht="14.25">
      <c r="A108" s="35"/>
      <c r="C108" s="35"/>
      <c r="D108" s="36"/>
      <c r="E108" s="37"/>
    </row>
    <row r="109" spans="1:5" ht="14.25">
      <c r="A109" s="35"/>
      <c r="C109" s="35"/>
      <c r="D109" s="36"/>
      <c r="E109" s="37"/>
    </row>
    <row r="110" spans="1:5" ht="14.25">
      <c r="A110" s="35"/>
      <c r="C110" s="35"/>
      <c r="D110" s="36"/>
      <c r="E110" s="37"/>
    </row>
    <row r="111" spans="1:5" ht="14.25">
      <c r="A111" s="35"/>
      <c r="C111" s="35"/>
      <c r="D111" s="36"/>
      <c r="E111" s="37"/>
    </row>
    <row r="112" spans="1:5" ht="14.25">
      <c r="A112" s="35"/>
      <c r="C112" s="35"/>
      <c r="D112" s="36"/>
      <c r="E112" s="37"/>
    </row>
    <row r="113" spans="1:5" ht="14.25">
      <c r="A113" s="35"/>
      <c r="C113" s="35"/>
      <c r="D113" s="36"/>
      <c r="E113" s="37"/>
    </row>
    <row r="114" spans="1:5" ht="14.25">
      <c r="A114" s="35"/>
      <c r="C114" s="35"/>
      <c r="D114" s="36"/>
      <c r="E114" s="37"/>
    </row>
    <row r="115" spans="1:5" ht="14.25">
      <c r="A115" s="35"/>
      <c r="C115" s="35"/>
      <c r="D115" s="36"/>
      <c r="E115" s="37"/>
    </row>
    <row r="116" spans="1:5" ht="14.25">
      <c r="A116" s="35"/>
      <c r="C116" s="35"/>
      <c r="D116" s="36"/>
      <c r="E116" s="37"/>
    </row>
    <row r="117" spans="1:5" ht="14.25">
      <c r="A117" s="35"/>
      <c r="C117" s="35"/>
      <c r="D117" s="36"/>
      <c r="E117" s="37"/>
    </row>
    <row r="118" spans="1:5" ht="14.25">
      <c r="A118" s="35"/>
      <c r="C118" s="35"/>
      <c r="D118" s="36"/>
      <c r="E118" s="37"/>
    </row>
    <row r="119" spans="1:5" ht="14.25">
      <c r="A119" s="35"/>
      <c r="C119" s="35"/>
      <c r="D119" s="36"/>
      <c r="E119" s="37"/>
    </row>
    <row r="120" spans="1:5" ht="14.25">
      <c r="A120" s="35"/>
      <c r="C120" s="35"/>
      <c r="D120" s="36"/>
      <c r="E120" s="37"/>
    </row>
    <row r="121" spans="1:5" ht="14.25">
      <c r="A121" s="35"/>
      <c r="C121" s="35"/>
      <c r="D121" s="36"/>
      <c r="E121" s="37"/>
    </row>
    <row r="122" spans="1:5" ht="14.25">
      <c r="A122" s="35"/>
      <c r="C122" s="35"/>
      <c r="D122" s="36"/>
      <c r="E122" s="37"/>
    </row>
    <row r="123" spans="1:5" ht="14.25">
      <c r="A123" s="35"/>
      <c r="C123" s="35"/>
      <c r="D123" s="36"/>
      <c r="E123" s="37"/>
    </row>
    <row r="124" spans="1:5" ht="14.25">
      <c r="A124" s="35"/>
      <c r="C124" s="35"/>
      <c r="D124" s="36"/>
      <c r="E124" s="37"/>
    </row>
    <row r="125" spans="1:5" ht="14.25">
      <c r="A125" s="35"/>
      <c r="C125" s="35"/>
      <c r="D125" s="36"/>
      <c r="E125" s="37"/>
    </row>
    <row r="126" spans="1:5" ht="14.25">
      <c r="A126" s="35"/>
      <c r="C126" s="35"/>
      <c r="D126" s="36"/>
      <c r="E126" s="37"/>
    </row>
    <row r="127" spans="1:5" ht="14.25">
      <c r="A127" s="35"/>
      <c r="C127" s="35"/>
      <c r="D127" s="36"/>
      <c r="E127" s="37"/>
    </row>
    <row r="128" spans="1:5" ht="14.25">
      <c r="A128" s="35"/>
      <c r="C128" s="35"/>
      <c r="D128" s="36"/>
      <c r="E128" s="37"/>
    </row>
    <row r="129" spans="1:5" ht="14.25">
      <c r="A129" s="35"/>
      <c r="C129" s="35"/>
      <c r="D129" s="36"/>
      <c r="E129" s="37"/>
    </row>
    <row r="130" spans="1:5" ht="14.25">
      <c r="A130" s="35"/>
      <c r="C130" s="35"/>
      <c r="D130" s="36"/>
      <c r="E130" s="37"/>
    </row>
    <row r="131" spans="1:5" ht="14.25">
      <c r="A131" s="35"/>
      <c r="C131" s="35"/>
      <c r="D131" s="36"/>
      <c r="E131" s="37"/>
    </row>
    <row r="132" spans="1:5" ht="14.25">
      <c r="A132" s="35"/>
      <c r="C132" s="35"/>
      <c r="D132" s="36"/>
      <c r="E132" s="37"/>
    </row>
    <row r="133" spans="1:5" ht="14.25">
      <c r="A133" s="35"/>
      <c r="C133" s="35"/>
      <c r="D133" s="36"/>
      <c r="E133" s="37"/>
    </row>
    <row r="134" spans="1:5" ht="14.25">
      <c r="A134" s="35"/>
      <c r="C134" s="35"/>
      <c r="D134" s="36"/>
      <c r="E134" s="37"/>
    </row>
    <row r="135" spans="1:5" ht="14.25">
      <c r="A135" s="35"/>
      <c r="C135" s="35"/>
      <c r="D135" s="36"/>
      <c r="E135" s="37"/>
    </row>
    <row r="136" spans="1:5" ht="14.25">
      <c r="A136" s="35"/>
      <c r="C136" s="35"/>
      <c r="D136" s="36"/>
      <c r="E136" s="37"/>
    </row>
    <row r="137" spans="1:5" ht="14.25">
      <c r="A137" s="35"/>
      <c r="C137" s="35"/>
      <c r="D137" s="36"/>
      <c r="E137" s="37"/>
    </row>
    <row r="138" spans="1:5" ht="14.25">
      <c r="A138" s="35"/>
      <c r="C138" s="35"/>
      <c r="D138" s="36"/>
      <c r="E138" s="37"/>
    </row>
    <row r="139" spans="1:5" ht="14.25">
      <c r="A139" s="35"/>
      <c r="C139" s="35"/>
      <c r="D139" s="36"/>
      <c r="E139" s="37"/>
    </row>
    <row r="140" spans="1:5" ht="14.25">
      <c r="A140" s="35"/>
      <c r="C140" s="35"/>
      <c r="D140" s="36"/>
      <c r="E140" s="37"/>
    </row>
    <row r="141" spans="1:5" ht="14.25">
      <c r="A141" s="35"/>
      <c r="C141" s="35"/>
      <c r="D141" s="36"/>
      <c r="E141" s="37"/>
    </row>
    <row r="142" spans="1:5" ht="14.25">
      <c r="A142" s="35"/>
      <c r="C142" s="35"/>
      <c r="D142" s="36"/>
      <c r="E142" s="37"/>
    </row>
    <row r="143" spans="1:5" ht="14.25">
      <c r="A143" s="35"/>
      <c r="C143" s="35"/>
      <c r="D143" s="36"/>
      <c r="E143" s="37"/>
    </row>
    <row r="144" spans="1:5" ht="14.25">
      <c r="A144" s="35"/>
      <c r="C144" s="35"/>
      <c r="D144" s="36"/>
      <c r="E144" s="37"/>
    </row>
    <row r="145" spans="1:5" ht="14.25">
      <c r="A145" s="35"/>
      <c r="C145" s="35"/>
      <c r="D145" s="36"/>
      <c r="E145" s="37"/>
    </row>
    <row r="146" spans="1:5" ht="14.25">
      <c r="A146" s="35"/>
      <c r="C146" s="35"/>
      <c r="D146" s="36"/>
      <c r="E146" s="37"/>
    </row>
    <row r="147" spans="1:5" ht="14.25">
      <c r="A147" s="35"/>
      <c r="C147" s="35"/>
      <c r="D147" s="36"/>
      <c r="E147" s="37"/>
    </row>
    <row r="148" spans="1:5" ht="14.25">
      <c r="A148" s="35"/>
      <c r="C148" s="35"/>
      <c r="D148" s="36"/>
      <c r="E148" s="37"/>
    </row>
    <row r="149" spans="1:5" ht="14.25">
      <c r="A149" s="35"/>
      <c r="C149" s="35"/>
      <c r="D149" s="36"/>
      <c r="E149" s="37"/>
    </row>
    <row r="150" spans="1:5" ht="14.25">
      <c r="A150" s="35"/>
      <c r="C150" s="35"/>
      <c r="D150" s="36"/>
      <c r="E150" s="37"/>
    </row>
    <row r="151" spans="1:5" ht="14.25">
      <c r="A151" s="35"/>
      <c r="C151" s="35"/>
      <c r="D151" s="36"/>
      <c r="E151" s="37"/>
    </row>
    <row r="152" spans="1:5" ht="14.25">
      <c r="A152" s="35"/>
      <c r="C152" s="35"/>
      <c r="D152" s="36"/>
      <c r="E152" s="37"/>
    </row>
    <row r="153" spans="1:5" ht="14.25">
      <c r="A153" s="35"/>
      <c r="C153" s="35"/>
      <c r="D153" s="36"/>
      <c r="E153" s="37"/>
    </row>
    <row r="154" spans="1:5" ht="14.25">
      <c r="A154" s="35"/>
      <c r="C154" s="35"/>
      <c r="D154" s="36"/>
      <c r="E154" s="37"/>
    </row>
    <row r="155" spans="1:5" ht="14.25">
      <c r="A155" s="35"/>
      <c r="C155" s="35"/>
      <c r="D155" s="36"/>
      <c r="E155" s="37"/>
    </row>
    <row r="156" spans="1:5" ht="14.25">
      <c r="A156" s="35"/>
      <c r="C156" s="35"/>
      <c r="D156" s="36"/>
      <c r="E156" s="37"/>
    </row>
    <row r="157" spans="1:5" ht="14.25">
      <c r="A157" s="35"/>
      <c r="C157" s="35"/>
      <c r="D157" s="36"/>
      <c r="E157" s="37"/>
    </row>
    <row r="158" spans="1:5" ht="14.25">
      <c r="A158" s="35"/>
      <c r="C158" s="35"/>
      <c r="D158" s="36"/>
      <c r="E158" s="37"/>
    </row>
    <row r="159" spans="1:5" ht="14.25">
      <c r="A159" s="35"/>
      <c r="C159" s="35"/>
      <c r="D159" s="36"/>
      <c r="E159" s="37"/>
    </row>
    <row r="160" spans="1:5" ht="14.25">
      <c r="A160" s="35"/>
      <c r="C160" s="35"/>
      <c r="D160" s="36"/>
      <c r="E160" s="37"/>
    </row>
    <row r="161" spans="1:5" ht="14.25">
      <c r="A161" s="35"/>
      <c r="C161" s="35"/>
      <c r="D161" s="36"/>
      <c r="E161" s="37"/>
    </row>
    <row r="162" spans="1:5" ht="14.25">
      <c r="A162" s="35"/>
      <c r="C162" s="35"/>
      <c r="D162" s="36"/>
      <c r="E162" s="37"/>
    </row>
    <row r="163" spans="1:5" ht="14.25">
      <c r="A163" s="35"/>
      <c r="C163" s="35"/>
      <c r="D163" s="36"/>
      <c r="E163" s="37"/>
    </row>
    <row r="164" spans="1:5" ht="14.25">
      <c r="A164" s="35"/>
      <c r="C164" s="35"/>
      <c r="D164" s="36"/>
      <c r="E164" s="37"/>
    </row>
    <row r="165" spans="1:5" ht="14.25">
      <c r="A165" s="35"/>
      <c r="C165" s="35"/>
      <c r="D165" s="36"/>
      <c r="E165" s="37"/>
    </row>
    <row r="166" spans="1:5" ht="14.25">
      <c r="A166" s="35"/>
      <c r="C166" s="35"/>
      <c r="D166" s="36"/>
      <c r="E166" s="37"/>
    </row>
    <row r="167" spans="1:5" ht="14.25">
      <c r="A167" s="35"/>
      <c r="C167" s="35"/>
      <c r="D167" s="36"/>
      <c r="E167" s="37"/>
    </row>
    <row r="168" spans="1:5" ht="14.25">
      <c r="A168" s="35"/>
      <c r="C168" s="35"/>
      <c r="D168" s="36"/>
      <c r="E168" s="37"/>
    </row>
    <row r="169" spans="1:5" ht="14.25">
      <c r="A169" s="35"/>
      <c r="C169" s="35"/>
      <c r="D169" s="36"/>
      <c r="E169" s="37"/>
    </row>
    <row r="170" spans="1:5" ht="14.25">
      <c r="A170" s="35"/>
      <c r="C170" s="35"/>
      <c r="D170" s="36"/>
      <c r="E170" s="37"/>
    </row>
    <row r="171" spans="1:5" ht="14.25">
      <c r="A171" s="35"/>
      <c r="C171" s="35"/>
      <c r="D171" s="36"/>
      <c r="E171" s="37"/>
    </row>
    <row r="172" spans="1:5" ht="14.25">
      <c r="A172" s="35"/>
      <c r="C172" s="35"/>
      <c r="D172" s="36"/>
      <c r="E172" s="37"/>
    </row>
    <row r="173" spans="1:5" ht="14.25">
      <c r="A173" s="35"/>
      <c r="C173" s="35"/>
      <c r="D173" s="36"/>
      <c r="E173" s="37"/>
    </row>
    <row r="174" spans="1:5" ht="14.25">
      <c r="A174" s="35"/>
      <c r="C174" s="35"/>
      <c r="D174" s="36"/>
      <c r="E174" s="37"/>
    </row>
    <row r="175" spans="1:5" ht="14.25">
      <c r="A175" s="35"/>
      <c r="C175" s="35"/>
      <c r="D175" s="36"/>
      <c r="E175" s="37"/>
    </row>
    <row r="176" spans="1:5" ht="14.25">
      <c r="A176" s="35"/>
      <c r="C176" s="35"/>
      <c r="D176" s="36"/>
      <c r="E176" s="37"/>
    </row>
    <row r="177" spans="1:5" ht="14.25">
      <c r="A177" s="35"/>
      <c r="C177" s="35"/>
      <c r="D177" s="36"/>
      <c r="E177" s="37"/>
    </row>
    <row r="178" spans="1:5" ht="14.25">
      <c r="A178" s="35"/>
      <c r="C178" s="35"/>
      <c r="D178" s="36"/>
      <c r="E178" s="37"/>
    </row>
    <row r="179" spans="1:5" ht="14.25">
      <c r="A179" s="35"/>
      <c r="C179" s="35"/>
      <c r="D179" s="36"/>
      <c r="E179" s="37"/>
    </row>
    <row r="180" spans="1:5" ht="14.25">
      <c r="A180" s="35"/>
      <c r="C180" s="35"/>
      <c r="D180" s="36"/>
      <c r="E180" s="37"/>
    </row>
    <row r="181" spans="1:5" ht="14.25">
      <c r="A181" s="35"/>
      <c r="C181" s="35"/>
      <c r="D181" s="36"/>
      <c r="E181" s="37"/>
    </row>
    <row r="182" spans="1:5" ht="14.25">
      <c r="A182" s="35"/>
      <c r="C182" s="35"/>
      <c r="D182" s="36"/>
      <c r="E182" s="37"/>
    </row>
    <row r="183" spans="1:5" ht="14.25">
      <c r="A183" s="35"/>
      <c r="C183" s="35"/>
      <c r="D183" s="36"/>
      <c r="E183" s="37"/>
    </row>
    <row r="184" spans="1:5" ht="14.25">
      <c r="A184" s="35"/>
      <c r="C184" s="35"/>
      <c r="D184" s="36"/>
      <c r="E184" s="37"/>
    </row>
    <row r="185" spans="1:5" ht="14.25">
      <c r="A185" s="35"/>
      <c r="C185" s="35"/>
      <c r="D185" s="36"/>
      <c r="E185" s="37"/>
    </row>
    <row r="186" spans="1:5" ht="14.25">
      <c r="A186" s="35"/>
      <c r="C186" s="35"/>
      <c r="D186" s="36"/>
      <c r="E186" s="37"/>
    </row>
    <row r="187" spans="1:5" ht="14.25">
      <c r="A187" s="35"/>
      <c r="C187" s="35"/>
      <c r="D187" s="36"/>
      <c r="E187" s="37"/>
    </row>
    <row r="188" spans="1:5" ht="14.25">
      <c r="A188" s="35"/>
      <c r="C188" s="35"/>
      <c r="D188" s="36"/>
      <c r="E188" s="37"/>
    </row>
    <row r="189" spans="1:5" ht="14.25">
      <c r="A189" s="35"/>
      <c r="C189" s="35"/>
      <c r="D189" s="36"/>
      <c r="E189" s="37"/>
    </row>
    <row r="190" spans="1:5" ht="14.25">
      <c r="A190" s="35"/>
      <c r="C190" s="35"/>
      <c r="D190" s="36"/>
      <c r="E190" s="37"/>
    </row>
    <row r="191" spans="1:5" ht="14.25">
      <c r="A191" s="35"/>
      <c r="C191" s="35"/>
      <c r="D191" s="36"/>
      <c r="E191" s="37"/>
    </row>
    <row r="192" spans="1:5" ht="14.25">
      <c r="A192" s="35"/>
      <c r="C192" s="35"/>
      <c r="D192" s="36"/>
      <c r="E192" s="37"/>
    </row>
    <row r="193" spans="1:5" ht="14.25">
      <c r="A193" s="35"/>
      <c r="C193" s="35"/>
      <c r="D193" s="36"/>
      <c r="E193" s="37"/>
    </row>
    <row r="194" spans="1:5" ht="14.25">
      <c r="A194" s="35"/>
      <c r="C194" s="35"/>
      <c r="D194" s="36"/>
      <c r="E194" s="37"/>
    </row>
    <row r="195" spans="1:5" ht="14.25">
      <c r="A195" s="35"/>
      <c r="C195" s="35"/>
      <c r="D195" s="36"/>
      <c r="E195" s="37"/>
    </row>
    <row r="196" spans="1:5" ht="14.25">
      <c r="A196" s="35"/>
      <c r="C196" s="35"/>
      <c r="D196" s="36"/>
      <c r="E196" s="37"/>
    </row>
    <row r="197" spans="1:5" ht="14.25">
      <c r="A197" s="35"/>
      <c r="C197" s="35"/>
      <c r="D197" s="36"/>
      <c r="E197" s="37"/>
    </row>
    <row r="198" spans="1:5" ht="14.25">
      <c r="A198" s="35"/>
      <c r="C198" s="35"/>
      <c r="D198" s="36"/>
      <c r="E198" s="37"/>
    </row>
    <row r="199" spans="1:5" ht="14.25">
      <c r="A199" s="35"/>
      <c r="C199" s="35"/>
      <c r="D199" s="36"/>
      <c r="E199" s="37"/>
    </row>
    <row r="200" spans="1:5" ht="14.25">
      <c r="A200" s="35"/>
      <c r="C200" s="35"/>
      <c r="D200" s="36"/>
      <c r="E200" s="37"/>
    </row>
    <row r="201" spans="1:5" ht="14.25">
      <c r="A201" s="35"/>
      <c r="C201" s="35"/>
      <c r="D201" s="36"/>
      <c r="E201" s="37"/>
    </row>
    <row r="202" spans="1:5" ht="14.25">
      <c r="A202" s="35"/>
      <c r="C202" s="35"/>
      <c r="D202" s="36"/>
      <c r="E202" s="37"/>
    </row>
    <row r="203" spans="1:5" ht="14.25">
      <c r="A203" s="35"/>
      <c r="C203" s="35"/>
      <c r="D203" s="36"/>
      <c r="E203" s="37"/>
    </row>
    <row r="204" spans="1:5" ht="14.25">
      <c r="A204" s="35"/>
      <c r="C204" s="35"/>
      <c r="D204" s="36"/>
      <c r="E204" s="37"/>
    </row>
    <row r="205" spans="1:5" ht="14.25">
      <c r="A205" s="35"/>
      <c r="C205" s="35"/>
      <c r="D205" s="36"/>
      <c r="E205" s="37"/>
    </row>
    <row r="206" spans="1:5" ht="14.25">
      <c r="A206" s="35"/>
      <c r="C206" s="35"/>
      <c r="D206" s="36"/>
      <c r="E206" s="37"/>
    </row>
    <row r="207" spans="1:5" ht="14.25">
      <c r="A207" s="35"/>
      <c r="C207" s="35"/>
      <c r="D207" s="36"/>
      <c r="E207" s="37"/>
    </row>
    <row r="208" spans="1:5" ht="14.25">
      <c r="A208" s="35"/>
      <c r="C208" s="35"/>
      <c r="D208" s="36"/>
      <c r="E208" s="37"/>
    </row>
    <row r="209" spans="3:5" ht="14.25">
      <c r="C209" s="35"/>
      <c r="D209" s="36"/>
      <c r="E209" s="37"/>
    </row>
    <row r="210" spans="3:5" ht="14.25">
      <c r="C210" s="35"/>
      <c r="D210" s="36"/>
      <c r="E210" s="36"/>
    </row>
    <row r="211" spans="3:5" ht="14.25">
      <c r="C211" s="35"/>
      <c r="D211" s="36"/>
      <c r="E211" s="36"/>
    </row>
    <row r="212" spans="3:5" ht="14.25">
      <c r="C212" s="35"/>
      <c r="D212" s="36"/>
      <c r="E212" s="36"/>
    </row>
    <row r="213" spans="3:5" ht="14.25">
      <c r="C213" s="35"/>
      <c r="D213" s="36"/>
      <c r="E213" s="36"/>
    </row>
    <row r="214" spans="3:5" ht="14.25">
      <c r="C214" s="35"/>
      <c r="D214" s="36"/>
      <c r="E214" s="36"/>
    </row>
    <row r="215" spans="3:5" ht="14.25">
      <c r="C215" s="35"/>
      <c r="D215" s="36"/>
      <c r="E215" s="36"/>
    </row>
    <row r="216" spans="3:5" ht="14.25">
      <c r="C216" s="35"/>
      <c r="D216" s="36"/>
      <c r="E216" s="36"/>
    </row>
    <row r="217" spans="3:5" ht="14.25">
      <c r="C217" s="35"/>
      <c r="D217" s="36"/>
      <c r="E217" s="36"/>
    </row>
    <row r="218" spans="3:5" ht="14.25">
      <c r="C218" s="35"/>
      <c r="D218" s="36"/>
      <c r="E218" s="36"/>
    </row>
    <row r="219" spans="3:5" ht="14.25">
      <c r="C219" s="35"/>
      <c r="D219" s="36"/>
      <c r="E219" s="36"/>
    </row>
    <row r="220" spans="3:5" ht="14.25">
      <c r="C220" s="35"/>
      <c r="D220" s="36"/>
      <c r="E220" s="36"/>
    </row>
    <row r="221" spans="3:5" ht="14.25">
      <c r="C221" s="35"/>
      <c r="D221" s="36"/>
      <c r="E221" s="36"/>
    </row>
    <row r="222" spans="3:5" ht="14.25">
      <c r="C222" s="35"/>
      <c r="D222" s="36"/>
      <c r="E222" s="36"/>
    </row>
    <row r="223" spans="3:5" ht="14.25">
      <c r="C223" s="35"/>
      <c r="D223" s="36"/>
      <c r="E223" s="36"/>
    </row>
    <row r="224" spans="3:5" ht="14.25">
      <c r="C224" s="35"/>
      <c r="D224" s="36"/>
      <c r="E224" s="36"/>
    </row>
    <row r="225" spans="3:5" ht="14.25">
      <c r="C225" s="35"/>
      <c r="D225" s="36"/>
      <c r="E225" s="36"/>
    </row>
    <row r="226" spans="3:5" ht="14.25">
      <c r="C226" s="35"/>
      <c r="D226" s="36"/>
      <c r="E226" s="36"/>
    </row>
    <row r="227" spans="3:5" ht="14.25">
      <c r="C227" s="35"/>
      <c r="D227" s="36"/>
      <c r="E227" s="36"/>
    </row>
    <row r="228" spans="3:5" ht="14.25">
      <c r="C228" s="35"/>
      <c r="D228" s="36"/>
      <c r="E228" s="36"/>
    </row>
    <row r="229" spans="3:5" ht="14.25">
      <c r="C229" s="35"/>
      <c r="D229" s="36"/>
      <c r="E229" s="36"/>
    </row>
    <row r="230" spans="3:5" ht="14.25">
      <c r="C230" s="35"/>
      <c r="D230" s="36"/>
      <c r="E230" s="36"/>
    </row>
    <row r="231" spans="3:5" ht="14.25">
      <c r="C231" s="35"/>
      <c r="D231" s="36"/>
      <c r="E231" s="36"/>
    </row>
    <row r="232" spans="3:5" ht="14.25">
      <c r="C232" s="35"/>
      <c r="D232" s="36"/>
      <c r="E232" s="36"/>
    </row>
    <row r="233" spans="3:5" ht="14.25">
      <c r="C233" s="35"/>
      <c r="D233" s="36"/>
      <c r="E233" s="36"/>
    </row>
    <row r="234" spans="3:5" ht="14.25">
      <c r="C234" s="35"/>
      <c r="D234" s="36"/>
      <c r="E234" s="36"/>
    </row>
    <row r="235" spans="3:5" ht="14.25">
      <c r="C235" s="35"/>
      <c r="D235" s="36"/>
      <c r="E235" s="36"/>
    </row>
    <row r="236" spans="3:5" ht="14.25">
      <c r="C236" s="35"/>
      <c r="D236" s="36"/>
      <c r="E236" s="36"/>
    </row>
    <row r="237" spans="3:5" ht="14.25">
      <c r="C237" s="35"/>
      <c r="D237" s="36"/>
      <c r="E237" s="36"/>
    </row>
    <row r="238" spans="3:5" ht="14.25">
      <c r="C238" s="35"/>
      <c r="D238" s="36"/>
      <c r="E238" s="36"/>
    </row>
    <row r="239" spans="3:5" ht="14.25">
      <c r="C239" s="35"/>
      <c r="D239" s="36"/>
      <c r="E239" s="36"/>
    </row>
    <row r="240" spans="3:5" ht="14.25">
      <c r="C240" s="35"/>
      <c r="D240" s="36"/>
      <c r="E240" s="36"/>
    </row>
    <row r="241" spans="3:5" ht="14.25">
      <c r="C241" s="35"/>
      <c r="D241" s="36"/>
      <c r="E241" s="36"/>
    </row>
    <row r="242" spans="3:5" ht="14.25">
      <c r="C242" s="35"/>
      <c r="D242" s="36"/>
      <c r="E242" s="36"/>
    </row>
    <row r="243" spans="3:5" ht="14.25">
      <c r="C243" s="35"/>
      <c r="D243" s="36"/>
      <c r="E243" s="36"/>
    </row>
    <row r="244" spans="3:5" ht="14.25">
      <c r="C244" s="35"/>
      <c r="D244" s="36"/>
      <c r="E244" s="36"/>
    </row>
    <row r="245" spans="3:5" ht="14.25">
      <c r="C245" s="35"/>
      <c r="D245" s="36"/>
      <c r="E245" s="36"/>
    </row>
    <row r="246" spans="3:5" ht="14.25">
      <c r="C246" s="35"/>
      <c r="D246" s="36"/>
      <c r="E246" s="36"/>
    </row>
    <row r="247" spans="3:5" ht="14.25">
      <c r="C247" s="35"/>
      <c r="D247" s="36"/>
      <c r="E247" s="36"/>
    </row>
    <row r="248" spans="3:5" ht="14.25">
      <c r="C248" s="35"/>
      <c r="D248" s="36"/>
      <c r="E248" s="36"/>
    </row>
    <row r="249" spans="3:5" ht="14.25">
      <c r="C249" s="35"/>
      <c r="D249" s="36"/>
      <c r="E249" s="36"/>
    </row>
    <row r="250" spans="3:5" ht="14.25">
      <c r="C250" s="35"/>
      <c r="D250" s="36"/>
      <c r="E250" s="36"/>
    </row>
    <row r="251" spans="3:5" ht="14.25">
      <c r="C251" s="35"/>
      <c r="D251" s="36"/>
      <c r="E251" s="36"/>
    </row>
    <row r="252" spans="3:5" ht="14.25">
      <c r="C252" s="35"/>
      <c r="D252" s="36"/>
      <c r="E252" s="36"/>
    </row>
    <row r="253" spans="3:5" ht="14.25">
      <c r="C253" s="35"/>
      <c r="D253" s="36"/>
      <c r="E253" s="36"/>
    </row>
    <row r="254" spans="3:5" ht="14.25">
      <c r="C254" s="35"/>
      <c r="D254" s="36"/>
      <c r="E254" s="36"/>
    </row>
    <row r="255" spans="3:5" ht="14.25">
      <c r="C255" s="35"/>
      <c r="D255" s="36"/>
      <c r="E255" s="36"/>
    </row>
    <row r="256" spans="3:5" ht="14.25">
      <c r="C256" s="35"/>
      <c r="D256" s="36"/>
      <c r="E256" s="36"/>
    </row>
    <row r="257" spans="3:5" ht="14.25">
      <c r="C257" s="35"/>
      <c r="D257" s="36"/>
      <c r="E257" s="36"/>
    </row>
    <row r="258" spans="3:5" ht="14.25">
      <c r="C258" s="35"/>
      <c r="D258" s="36"/>
      <c r="E258" s="36"/>
    </row>
    <row r="259" spans="3:5" ht="14.25">
      <c r="C259" s="35"/>
      <c r="D259" s="36"/>
      <c r="E259" s="36"/>
    </row>
    <row r="260" spans="3:5" ht="14.25">
      <c r="C260" s="35"/>
      <c r="D260" s="36"/>
      <c r="E260" s="36"/>
    </row>
    <row r="261" spans="3:5" ht="14.25">
      <c r="C261" s="35"/>
      <c r="D261" s="36"/>
      <c r="E261" s="36"/>
    </row>
    <row r="262" spans="3:5" ht="14.25">
      <c r="C262" s="35"/>
      <c r="D262" s="36"/>
      <c r="E262" s="36"/>
    </row>
    <row r="263" spans="3:5" ht="14.25">
      <c r="C263" s="35"/>
      <c r="D263" s="36"/>
      <c r="E263" s="36"/>
    </row>
    <row r="264" spans="3:5" ht="14.25">
      <c r="C264" s="35"/>
      <c r="D264" s="36"/>
      <c r="E264" s="36"/>
    </row>
    <row r="265" spans="3:5" ht="14.25">
      <c r="C265" s="35"/>
      <c r="D265" s="36"/>
      <c r="E265" s="36"/>
    </row>
    <row r="266" spans="3:5" ht="14.25">
      <c r="C266" s="35"/>
      <c r="D266" s="36"/>
      <c r="E266" s="36"/>
    </row>
    <row r="267" spans="3:5" ht="14.25">
      <c r="C267" s="35"/>
      <c r="D267" s="36"/>
      <c r="E267" s="36"/>
    </row>
    <row r="268" spans="3:5" ht="14.25">
      <c r="C268" s="35"/>
      <c r="D268" s="36"/>
      <c r="E268" s="36"/>
    </row>
    <row r="269" spans="3:5" ht="14.25">
      <c r="C269" s="35"/>
      <c r="D269" s="36"/>
      <c r="E269" s="36"/>
    </row>
    <row r="270" spans="3:5" ht="14.25">
      <c r="C270" s="35"/>
      <c r="D270" s="36"/>
      <c r="E270" s="36"/>
    </row>
    <row r="271" spans="3:5" ht="14.25">
      <c r="C271" s="35"/>
      <c r="D271" s="36"/>
      <c r="E271" s="36"/>
    </row>
    <row r="272" spans="3:5" ht="14.25">
      <c r="C272" s="35"/>
      <c r="D272" s="36"/>
      <c r="E272" s="36"/>
    </row>
    <row r="273" spans="3:5" ht="14.25">
      <c r="C273" s="35"/>
      <c r="D273" s="36"/>
      <c r="E273" s="36"/>
    </row>
    <row r="274" spans="3:5" ht="14.25">
      <c r="C274" s="35"/>
      <c r="D274" s="36"/>
      <c r="E274" s="36"/>
    </row>
    <row r="275" spans="3:5" ht="14.25">
      <c r="C275" s="35"/>
      <c r="D275" s="36"/>
      <c r="E275" s="36"/>
    </row>
    <row r="276" spans="3:5" ht="14.25">
      <c r="C276" s="35"/>
      <c r="D276" s="36"/>
      <c r="E276" s="36"/>
    </row>
    <row r="277" spans="3:5" ht="14.25">
      <c r="C277" s="35"/>
      <c r="D277" s="36"/>
      <c r="E277" s="36"/>
    </row>
    <row r="278" spans="3:5" ht="14.25">
      <c r="C278" s="35"/>
      <c r="D278" s="36"/>
      <c r="E278" s="36"/>
    </row>
    <row r="279" spans="3:5" ht="14.25">
      <c r="C279" s="35"/>
      <c r="D279" s="36"/>
      <c r="E279" s="36"/>
    </row>
    <row r="280" spans="3:5" ht="14.25">
      <c r="C280" s="35"/>
      <c r="D280" s="36"/>
      <c r="E280" s="36"/>
    </row>
    <row r="281" spans="3:5" ht="14.25">
      <c r="C281" s="35"/>
      <c r="D281" s="36"/>
      <c r="E281" s="36"/>
    </row>
    <row r="282" spans="3:5" ht="14.25">
      <c r="C282" s="35"/>
      <c r="D282" s="36"/>
      <c r="E282" s="36"/>
    </row>
    <row r="283" spans="3:5" ht="14.25">
      <c r="C283" s="35"/>
      <c r="D283" s="36"/>
      <c r="E283" s="36"/>
    </row>
    <row r="284" spans="3:5" ht="14.25">
      <c r="C284" s="35"/>
      <c r="D284" s="36"/>
      <c r="E284" s="36"/>
    </row>
    <row r="285" spans="3:5" ht="14.25">
      <c r="C285" s="35"/>
      <c r="D285" s="36"/>
      <c r="E285" s="36"/>
    </row>
    <row r="286" spans="3:5" ht="14.25">
      <c r="C286" s="35"/>
      <c r="D286" s="36"/>
      <c r="E286" s="36"/>
    </row>
    <row r="287" spans="3:5" ht="14.25">
      <c r="C287" s="35"/>
      <c r="D287" s="36"/>
      <c r="E287" s="36"/>
    </row>
    <row r="288" spans="3:5" ht="14.25">
      <c r="C288" s="35"/>
      <c r="D288" s="36"/>
      <c r="E288" s="36"/>
    </row>
    <row r="289" spans="3:5" ht="14.25">
      <c r="C289" s="35"/>
      <c r="D289" s="35"/>
      <c r="E289" s="35"/>
    </row>
    <row r="290" spans="3:5" ht="14.25">
      <c r="C290" s="35"/>
      <c r="D290" s="35"/>
      <c r="E290" s="35"/>
    </row>
    <row r="291" spans="3:5" ht="14.25">
      <c r="C291" s="35"/>
      <c r="D291" s="35"/>
      <c r="E291" s="35"/>
    </row>
    <row r="292" spans="3:5" ht="14.25">
      <c r="C292" s="35"/>
      <c r="D292" s="35"/>
      <c r="E292" s="35"/>
    </row>
    <row r="293" spans="3:5" ht="14.25">
      <c r="C293" s="35"/>
      <c r="D293" s="35"/>
      <c r="E293" s="35"/>
    </row>
    <row r="294" spans="3:5" ht="14.25">
      <c r="C294" s="35"/>
      <c r="D294" s="35"/>
      <c r="E294" s="35"/>
    </row>
    <row r="295" spans="3:5" ht="14.25">
      <c r="C295" s="35"/>
      <c r="D295" s="35"/>
      <c r="E295" s="35"/>
    </row>
    <row r="296" spans="3:5" ht="14.25">
      <c r="C296" s="35"/>
      <c r="D296" s="35"/>
      <c r="E296" s="35"/>
    </row>
    <row r="297" spans="3:5" ht="14.25">
      <c r="C297" s="35"/>
      <c r="D297" s="35"/>
      <c r="E297" s="35"/>
    </row>
    <row r="298" spans="3:5" ht="14.25">
      <c r="C298" s="35"/>
      <c r="D298" s="35"/>
      <c r="E298" s="35"/>
    </row>
    <row r="299" spans="3:5" ht="14.25">
      <c r="C299" s="35"/>
      <c r="D299" s="35"/>
      <c r="E299" s="35"/>
    </row>
    <row r="300" spans="3:5" ht="14.25">
      <c r="C300" s="35"/>
      <c r="D300" s="35"/>
      <c r="E300" s="35"/>
    </row>
    <row r="301" spans="3:5" ht="14.25">
      <c r="C301" s="35"/>
      <c r="D301" s="35"/>
      <c r="E301" s="35"/>
    </row>
    <row r="302" spans="3:5" ht="14.25">
      <c r="C302" s="35"/>
      <c r="D302" s="35"/>
      <c r="E302" s="35"/>
    </row>
    <row r="303" spans="3:5" ht="14.25">
      <c r="C303" s="35"/>
      <c r="D303" s="35"/>
      <c r="E303" s="35"/>
    </row>
    <row r="304" spans="3:5" ht="14.25">
      <c r="C304" s="35"/>
      <c r="D304" s="35"/>
      <c r="E304" s="35"/>
    </row>
    <row r="305" spans="3:5" ht="14.25">
      <c r="C305" s="35"/>
      <c r="D305" s="35"/>
      <c r="E305" s="35"/>
    </row>
    <row r="306" spans="3:5" ht="14.25">
      <c r="C306" s="35"/>
      <c r="D306" s="35"/>
      <c r="E306" s="35"/>
    </row>
    <row r="307" spans="3:5" ht="14.25">
      <c r="C307" s="35"/>
      <c r="D307" s="35"/>
      <c r="E307" s="35"/>
    </row>
    <row r="308" spans="3:5" ht="14.25">
      <c r="C308" s="35"/>
      <c r="D308" s="35"/>
      <c r="E308" s="35"/>
    </row>
    <row r="309" spans="3:5" ht="14.25">
      <c r="C309" s="35"/>
      <c r="D309" s="35"/>
      <c r="E309" s="35"/>
    </row>
    <row r="310" spans="3:5" ht="14.25">
      <c r="C310" s="35"/>
      <c r="D310" s="35"/>
      <c r="E310" s="35"/>
    </row>
    <row r="311" spans="3:5" ht="14.25">
      <c r="C311" s="35"/>
      <c r="D311" s="35"/>
      <c r="E311" s="35"/>
    </row>
    <row r="312" spans="3:5" ht="14.25">
      <c r="C312" s="35"/>
      <c r="D312" s="35"/>
      <c r="E312" s="35"/>
    </row>
    <row r="313" spans="3:5" ht="14.25">
      <c r="C313" s="35"/>
      <c r="D313" s="35"/>
      <c r="E313" s="35"/>
    </row>
    <row r="314" spans="3:5" ht="14.25">
      <c r="C314" s="35"/>
      <c r="D314" s="35"/>
      <c r="E314" s="35"/>
    </row>
    <row r="315" spans="3:5" ht="14.25">
      <c r="C315" s="35"/>
      <c r="D315" s="35"/>
      <c r="E315" s="35"/>
    </row>
    <row r="316" spans="3:5" ht="14.25">
      <c r="C316" s="35"/>
      <c r="D316" s="35"/>
      <c r="E316" s="35"/>
    </row>
    <row r="317" spans="3:5" ht="14.25">
      <c r="C317" s="35"/>
      <c r="D317" s="35"/>
      <c r="E317" s="35"/>
    </row>
    <row r="318" spans="3:5" ht="14.25">
      <c r="C318" s="35"/>
      <c r="D318" s="35"/>
      <c r="E318" s="35"/>
    </row>
    <row r="319" spans="3:5" ht="14.25">
      <c r="C319" s="35"/>
      <c r="D319" s="35"/>
      <c r="E319" s="35"/>
    </row>
    <row r="320" spans="3:5" ht="14.25">
      <c r="C320" s="35"/>
      <c r="D320" s="35"/>
      <c r="E320" s="35"/>
    </row>
    <row r="321" spans="3:5" ht="14.25">
      <c r="C321" s="35"/>
      <c r="D321" s="35"/>
      <c r="E321" s="35"/>
    </row>
    <row r="322" spans="3:5" ht="14.25">
      <c r="C322" s="35"/>
      <c r="D322" s="35"/>
      <c r="E322" s="35"/>
    </row>
    <row r="323" spans="3:5" ht="14.25">
      <c r="C323" s="35"/>
      <c r="D323" s="35"/>
      <c r="E323" s="35"/>
    </row>
    <row r="324" spans="3:5" ht="14.25">
      <c r="C324" s="35"/>
      <c r="D324" s="35"/>
      <c r="E324" s="35"/>
    </row>
    <row r="325" spans="3:5" ht="14.25">
      <c r="C325" s="35"/>
      <c r="D325" s="35"/>
      <c r="E325" s="35"/>
    </row>
    <row r="326" spans="3:5" ht="14.25">
      <c r="C326" s="35"/>
      <c r="D326" s="35"/>
      <c r="E326" s="35"/>
    </row>
    <row r="327" spans="3:5" ht="14.25">
      <c r="C327" s="35"/>
      <c r="D327" s="35"/>
      <c r="E327" s="35"/>
    </row>
    <row r="328" spans="3:5" ht="14.25">
      <c r="C328" s="35"/>
      <c r="D328" s="35"/>
      <c r="E328" s="35"/>
    </row>
    <row r="329" spans="3:5" ht="14.25">
      <c r="C329" s="35"/>
      <c r="D329" s="35"/>
      <c r="E329" s="35"/>
    </row>
    <row r="330" spans="3:5" ht="14.25">
      <c r="C330" s="35"/>
      <c r="D330" s="35"/>
      <c r="E330" s="35"/>
    </row>
    <row r="331" spans="3:5" ht="14.25">
      <c r="C331" s="35"/>
      <c r="D331" s="35"/>
      <c r="E331" s="35"/>
    </row>
    <row r="332" spans="3:5" ht="14.25">
      <c r="C332" s="35"/>
      <c r="D332" s="35"/>
      <c r="E332" s="35"/>
    </row>
    <row r="333" spans="3:5" ht="14.25">
      <c r="C333" s="35"/>
      <c r="D333" s="35"/>
      <c r="E333" s="35"/>
    </row>
    <row r="334" spans="3:5" ht="14.25">
      <c r="C334" s="35"/>
      <c r="D334" s="35"/>
      <c r="E334" s="35"/>
    </row>
    <row r="335" spans="3:5" ht="14.25">
      <c r="C335" s="35"/>
      <c r="D335" s="35"/>
      <c r="E335" s="35"/>
    </row>
    <row r="336" spans="3:5" ht="14.25">
      <c r="C336" s="35"/>
      <c r="D336" s="35"/>
      <c r="E336" s="35"/>
    </row>
    <row r="337" spans="3:5" ht="14.25">
      <c r="C337" s="35"/>
      <c r="D337" s="35"/>
      <c r="E337" s="35"/>
    </row>
    <row r="338" spans="3:5" ht="14.25">
      <c r="C338" s="35"/>
      <c r="D338" s="35"/>
      <c r="E338" s="35"/>
    </row>
    <row r="339" spans="3:5" ht="14.25">
      <c r="C339" s="35"/>
      <c r="D339" s="35"/>
      <c r="E339" s="35"/>
    </row>
    <row r="340" spans="3:5" ht="14.25">
      <c r="C340" s="35"/>
      <c r="D340" s="35"/>
      <c r="E340" s="35"/>
    </row>
    <row r="341" spans="3:5" ht="14.25">
      <c r="C341" s="35"/>
      <c r="D341" s="35"/>
      <c r="E341" s="35"/>
    </row>
  </sheetData>
  <sheetProtection/>
  <printOptions/>
  <pageMargins left="0.5905511811023623" right="0.3937007874015748" top="0.7874015748031497" bottom="0.787401574803149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2013-01-22T13:29:52Z</cp:lastPrinted>
  <dcterms:created xsi:type="dcterms:W3CDTF">2001-12-14T14:44:01Z</dcterms:created>
  <dcterms:modified xsi:type="dcterms:W3CDTF">2013-02-18T13:30:41Z</dcterms:modified>
  <cp:category/>
  <cp:version/>
  <cp:contentType/>
  <cp:contentStatus/>
</cp:coreProperties>
</file>